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9030" firstSheet="1" activeTab="4"/>
  </bookViews>
  <sheets>
    <sheet name="名簿（型）" sheetId="1" r:id="rId1"/>
    <sheet name="名簿（組手）" sheetId="2" r:id="rId2"/>
    <sheet name="階級" sheetId="3" r:id="rId3"/>
    <sheet name="リスト（型用）" sheetId="4" r:id="rId4"/>
    <sheet name="リスト（組手用）" sheetId="5" r:id="rId5"/>
  </sheets>
  <definedNames>
    <definedName name="_xlnm.Print_Area" localSheetId="2">'階級'!$A$1:$P$51</definedName>
    <definedName name="_xlnm.Print_Area" localSheetId="0">'名簿（型）'!$A$1:$K$31</definedName>
    <definedName name="_xlnm.Print_Area" localSheetId="1">'名簿（組手）'!$A$1:$L$31</definedName>
  </definedNames>
  <calcPr fullCalcOnLoad="1"/>
</workbook>
</file>

<file path=xl/sharedStrings.xml><?xml version="1.0" encoding="utf-8"?>
<sst xmlns="http://schemas.openxmlformats.org/spreadsheetml/2006/main" count="563" uniqueCount="126">
  <si>
    <t>出場部門</t>
  </si>
  <si>
    <t>年齢</t>
  </si>
  <si>
    <t>体重</t>
  </si>
  <si>
    <t>　</t>
  </si>
  <si>
    <t>所属</t>
  </si>
  <si>
    <t>学年</t>
  </si>
  <si>
    <t>ふりがな</t>
  </si>
  <si>
    <t>性別</t>
  </si>
  <si>
    <t>級位</t>
  </si>
  <si>
    <t>身長</t>
  </si>
  <si>
    <t>氏　　名</t>
  </si>
  <si>
    <t>　</t>
  </si>
  <si>
    <t xml:space="preserve"> </t>
  </si>
  <si>
    <t>型の部</t>
  </si>
  <si>
    <t xml:space="preserve"> ダブル</t>
  </si>
  <si>
    <t xml:space="preserve"> 出　場</t>
  </si>
  <si>
    <t>※組手部門と両方出場（ダブル）する場合は〇印をして下さい！</t>
  </si>
  <si>
    <t>【型の部　出場階級】</t>
  </si>
  <si>
    <t>階　　級</t>
  </si>
  <si>
    <t>指定型</t>
  </si>
  <si>
    <t>太極Ⅰ</t>
  </si>
  <si>
    <t>※一般初級・上級以外は二人同時に行います。</t>
  </si>
  <si>
    <t>【組手の部　出場階級】</t>
  </si>
  <si>
    <t>階　　　　級</t>
  </si>
  <si>
    <t>※怪我等でテーピングが必要な場合は、医師の診断書が必要です。</t>
  </si>
  <si>
    <t>【組手の部　試合時間】</t>
  </si>
  <si>
    <t>階　級</t>
  </si>
  <si>
    <t>本戦</t>
  </si>
  <si>
    <t>1分</t>
  </si>
  <si>
    <t>中学・高校・一般・シニア</t>
  </si>
  <si>
    <t>1分30秒</t>
  </si>
  <si>
    <t>【防具規定】</t>
  </si>
  <si>
    <t>※〇印は義務・×印は禁止</t>
  </si>
  <si>
    <t>ﾍｯﾄﾞｶﾞｰﾄﾞ</t>
  </si>
  <si>
    <t>拳</t>
  </si>
  <si>
    <t>スネ</t>
  </si>
  <si>
    <t>膝</t>
  </si>
  <si>
    <t>ﾁｪｽﾄｶﾞｰﾄﾞ</t>
  </si>
  <si>
    <t>ｱﾝﾀﾞｰｶﾞｰﾄﾞ</t>
  </si>
  <si>
    <t>ﾌｧ-ﾙｶｯﾌﾟ</t>
  </si>
  <si>
    <t>ﾏｳｽﾋﾟｰｽ</t>
  </si>
  <si>
    <t>〇</t>
  </si>
  <si>
    <t>任意</t>
  </si>
  <si>
    <t>×</t>
  </si>
  <si>
    <t>〇</t>
  </si>
  <si>
    <t>中学・高校男子</t>
  </si>
  <si>
    <t>中学・高校・一般女子</t>
  </si>
  <si>
    <t>一般・シニア男子</t>
  </si>
  <si>
    <t>※ヘッドガード・拳・スネ・膝等のサポーターと赤帯は各自で用意して下さい。白色の布製のみ。</t>
  </si>
  <si>
    <t>幼年（全帯）</t>
  </si>
  <si>
    <t>幼年</t>
  </si>
  <si>
    <t>階級№</t>
  </si>
  <si>
    <t>千葉県錬成大会　出場者名簿</t>
  </si>
  <si>
    <t>部門
番号</t>
  </si>
  <si>
    <t>備考</t>
  </si>
  <si>
    <t>小学１年初級（白・橙帯）</t>
  </si>
  <si>
    <t>小学１年上級（青帯以上）</t>
  </si>
  <si>
    <t>平安Ⅰ</t>
  </si>
  <si>
    <t>小学２年初級（白・橙帯）</t>
  </si>
  <si>
    <t>小学２年上級（青帯以上）</t>
  </si>
  <si>
    <t>小学３年初級（白～青帯）</t>
  </si>
  <si>
    <t>平安Ⅱ</t>
  </si>
  <si>
    <t>小学４年初級（白～青帯）</t>
  </si>
  <si>
    <t>小学３年上級（黄帯以上）</t>
  </si>
  <si>
    <t>小学４年上級（黄帯以上）</t>
  </si>
  <si>
    <t>小学５年初級（白～青帯）</t>
  </si>
  <si>
    <t>小学５年上級（黄帯以上）</t>
  </si>
  <si>
    <t>小学６年初級（白～青帯）</t>
  </si>
  <si>
    <t>小学６年上級（黄帯以上）</t>
  </si>
  <si>
    <t>一般初級（白～黄帯）中学生以上</t>
  </si>
  <si>
    <t>小学１年男子軽量級　２３㎏未満</t>
  </si>
  <si>
    <t>小学１年男子重量級　２３㎏以上</t>
  </si>
  <si>
    <t>小学３年男子軽量級　２８㎏未満</t>
  </si>
  <si>
    <t>小学３年男子重量級　２８㎏以上</t>
  </si>
  <si>
    <t>小学生</t>
  </si>
  <si>
    <t>幼年・小学男子（１・２年）</t>
  </si>
  <si>
    <t>小学生男子（３～６年）</t>
  </si>
  <si>
    <t>幼年・小学生女子（１・２年）</t>
  </si>
  <si>
    <t>小学生女子（３～６年）</t>
  </si>
  <si>
    <t>組手の部</t>
  </si>
  <si>
    <t xml:space="preserve"> ※部門番号を入力すると出場部門が自動手に入力されます。</t>
  </si>
  <si>
    <t xml:space="preserve"> ※体重別の軽量級クラスは、体重小数点第一位まで！それ以外は整数で（身長も）！</t>
  </si>
  <si>
    <t>一般上級（緑帯以上）中学生以上</t>
  </si>
  <si>
    <t>１分</t>
  </si>
  <si>
    <t>小学２年男子軽量級　２５㎏未満</t>
  </si>
  <si>
    <t>小学２年男子重量級　２５㎏以上</t>
  </si>
  <si>
    <t>太極Ⅲ</t>
  </si>
  <si>
    <t>平安Ⅰ</t>
  </si>
  <si>
    <t>平安Ⅲ</t>
  </si>
  <si>
    <t>小学１年女子</t>
  </si>
  <si>
    <t>小学２年女子</t>
  </si>
  <si>
    <t>小学３年女子</t>
  </si>
  <si>
    <t>小学４年女子</t>
  </si>
  <si>
    <t>小学５年女子</t>
  </si>
  <si>
    <t>小学６年女子</t>
  </si>
  <si>
    <t>※ヘッドガード内のフェイスシールド装着は任意。</t>
  </si>
  <si>
    <t>小学５年男子初級（青帯以下）</t>
  </si>
  <si>
    <t>小学６年男子初級（黄帯以下）</t>
  </si>
  <si>
    <t>中学生男子初級（黄帯以下）</t>
  </si>
  <si>
    <t>中学１年男子上級軽量級（緑帯以上、45㎏未満）</t>
  </si>
  <si>
    <t>中学１年男子上級重量級（緑帯以上、45㎏以上）</t>
  </si>
  <si>
    <t>中学２・３年男子上級軽量級（緑帯以上、55㎏未満）</t>
  </si>
  <si>
    <t>中学２・３年男子上級重量級（緑帯以上、55㎏以上）</t>
  </si>
  <si>
    <t>中学生女子軽量級　４８㎏未満</t>
  </si>
  <si>
    <t>中学生女子重量級　４８㎏以上</t>
  </si>
  <si>
    <t>高校生男子初級（黄帯以下）</t>
  </si>
  <si>
    <t>高校生男子上級軽量級（緑帯以上、65㎏未満）</t>
  </si>
  <si>
    <t>高校生男子上級重量級（緑帯以上、65㎏以上）</t>
  </si>
  <si>
    <t>幼年男女</t>
  </si>
  <si>
    <t>高校生女子軽量級　５０㎏未満</t>
  </si>
  <si>
    <t>高校生女子重量級　５０㎏以上</t>
  </si>
  <si>
    <t>　延長戦</t>
  </si>
  <si>
    <t>※全階級、延長戦１回のみ（マスト判定）、再延長戦なし。</t>
  </si>
  <si>
    <t>小学５年男子上級軽量級（黄帯以上、35㎏未満）</t>
  </si>
  <si>
    <t>小学５年男子上級重量級（黄帯以上35㎏以上）</t>
  </si>
  <si>
    <t>小学６年男子上級軽量級（緑帯以上、40㎏未満）</t>
  </si>
  <si>
    <t>小学６年男子上級重量級（緑帯以上、40㎏以上）</t>
  </si>
  <si>
    <t>一般男子初級重量級（緑帯以下、70㎏以上）</t>
  </si>
  <si>
    <t>一般女子初級（緑帯以下）</t>
  </si>
  <si>
    <t>シニア男子軽量級（35歳以上、70㎏未満）</t>
  </si>
  <si>
    <t>シニア男子重量級（35歳以上、70㎏以上）</t>
  </si>
  <si>
    <t>一般男子初級軽量級（緑帯以下、70㎏未満）</t>
  </si>
  <si>
    <t>小学４年男子軽量級　３２㎏未満</t>
  </si>
  <si>
    <t>小学４年男子重量級　３２㎏以上</t>
  </si>
  <si>
    <t>突きの型</t>
  </si>
  <si>
    <t>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</si>
</sst>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i/>
      <sz val="2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58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3</xdr:row>
      <xdr:rowOff>171450</xdr:rowOff>
    </xdr:from>
    <xdr:to>
      <xdr:col>21</xdr:col>
      <xdr:colOff>57150</xdr:colOff>
      <xdr:row>18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44100" y="695325"/>
          <a:ext cx="3124200" cy="25146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「階級」の名称変更はこのシートに入力してください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番号は変更する必要はありません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80" zoomScaleNormal="75" zoomScaleSheetLayoutView="80" zoomScalePageLayoutView="0" workbookViewId="0" topLeftCell="A19">
      <selection activeCell="N5" sqref="N5"/>
    </sheetView>
  </sheetViews>
  <sheetFormatPr defaultColWidth="9.00390625" defaultRowHeight="13.5"/>
  <cols>
    <col min="1" max="1" width="4.00390625" style="0" customWidth="1"/>
    <col min="2" max="2" width="18.75390625" style="0" customWidth="1"/>
    <col min="3" max="3" width="18.125" style="0" customWidth="1"/>
    <col min="4" max="4" width="7.375" style="0" customWidth="1"/>
    <col min="5" max="5" width="27.50390625" style="0" customWidth="1"/>
    <col min="6" max="7" width="7.625" style="0" customWidth="1"/>
    <col min="8" max="9" width="7.50390625" style="0" customWidth="1"/>
    <col min="10" max="10" width="9.125" style="0" customWidth="1"/>
    <col min="11" max="11" width="6.625" style="0" customWidth="1"/>
  </cols>
  <sheetData>
    <row r="1" spans="1:15" ht="41.25" customHeight="1">
      <c r="A1" s="2"/>
      <c r="B1" s="21" t="s">
        <v>3</v>
      </c>
      <c r="C1" s="32">
        <v>2024</v>
      </c>
      <c r="D1" s="22" t="s">
        <v>125</v>
      </c>
      <c r="E1" s="33" t="s">
        <v>52</v>
      </c>
      <c r="F1" s="3"/>
      <c r="G1" s="2"/>
      <c r="H1" s="2"/>
      <c r="I1" s="2"/>
      <c r="J1" s="7"/>
      <c r="K1" s="2"/>
      <c r="O1" s="6"/>
    </row>
    <row r="2" spans="1:11" ht="26.2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7" t="s">
        <v>13</v>
      </c>
      <c r="K2" s="2"/>
    </row>
    <row r="3" spans="1:11" ht="21" customHeight="1">
      <c r="A3" s="4"/>
      <c r="B3" s="38" t="s">
        <v>10</v>
      </c>
      <c r="C3" s="38" t="s">
        <v>6</v>
      </c>
      <c r="D3" s="40" t="s">
        <v>53</v>
      </c>
      <c r="E3" s="38" t="s">
        <v>0</v>
      </c>
      <c r="F3" s="38" t="s">
        <v>1</v>
      </c>
      <c r="G3" s="38" t="s">
        <v>7</v>
      </c>
      <c r="H3" s="38" t="s">
        <v>5</v>
      </c>
      <c r="I3" s="38" t="s">
        <v>8</v>
      </c>
      <c r="J3" s="10" t="s">
        <v>14</v>
      </c>
      <c r="K3" s="38" t="s">
        <v>4</v>
      </c>
    </row>
    <row r="4" spans="1:11" ht="21" customHeight="1">
      <c r="A4" s="4"/>
      <c r="B4" s="39"/>
      <c r="C4" s="39"/>
      <c r="D4" s="41"/>
      <c r="E4" s="39"/>
      <c r="F4" s="39"/>
      <c r="G4" s="39"/>
      <c r="H4" s="39"/>
      <c r="I4" s="39"/>
      <c r="J4" s="11" t="s">
        <v>15</v>
      </c>
      <c r="K4" s="39"/>
    </row>
    <row r="5" spans="1:12" ht="34.5" customHeight="1">
      <c r="A5" s="4">
        <v>1</v>
      </c>
      <c r="B5" s="34"/>
      <c r="C5" s="34"/>
      <c r="D5" s="17"/>
      <c r="E5" s="23">
        <f>IF(D5="","",(VLOOKUP(D5,'リスト（型用）'!$A$2:$G$21,2,0)))</f>
      </c>
      <c r="F5" s="18"/>
      <c r="G5" s="18"/>
      <c r="H5" s="18"/>
      <c r="I5" s="18"/>
      <c r="J5" s="18"/>
      <c r="K5" s="18"/>
      <c r="L5" s="1" t="s">
        <v>3</v>
      </c>
    </row>
    <row r="6" spans="1:11" ht="34.5" customHeight="1">
      <c r="A6" s="4">
        <v>2</v>
      </c>
      <c r="B6" s="34" t="s">
        <v>3</v>
      </c>
      <c r="C6" s="34"/>
      <c r="D6" s="17"/>
      <c r="E6" s="23">
        <f>IF(D6="","",(VLOOKUP(D6,'リスト（型用）'!$A$2:$G$21,2,0)))</f>
      </c>
      <c r="F6" s="18" t="s">
        <v>3</v>
      </c>
      <c r="G6" s="18" t="s">
        <v>3</v>
      </c>
      <c r="H6" s="18" t="s">
        <v>3</v>
      </c>
      <c r="I6" s="18" t="s">
        <v>3</v>
      </c>
      <c r="J6" s="18"/>
      <c r="K6" s="18" t="s">
        <v>3</v>
      </c>
    </row>
    <row r="7" spans="1:11" ht="34.5" customHeight="1">
      <c r="A7" s="4">
        <v>3</v>
      </c>
      <c r="B7" s="34" t="s">
        <v>3</v>
      </c>
      <c r="C7" s="34"/>
      <c r="D7" s="17"/>
      <c r="E7" s="23">
        <f>IF(D7="","",(VLOOKUP(D7,'リスト（型用）'!$A$2:$G$21,2,0)))</f>
      </c>
      <c r="F7" s="18" t="s">
        <v>3</v>
      </c>
      <c r="G7" s="18" t="s">
        <v>3</v>
      </c>
      <c r="H7" s="18" t="s">
        <v>3</v>
      </c>
      <c r="I7" s="18" t="s">
        <v>3</v>
      </c>
      <c r="J7" s="18"/>
      <c r="K7" s="18" t="s">
        <v>3</v>
      </c>
    </row>
    <row r="8" spans="1:11" ht="34.5" customHeight="1">
      <c r="A8" s="4">
        <v>4</v>
      </c>
      <c r="B8" s="34" t="s">
        <v>3</v>
      </c>
      <c r="C8" s="34"/>
      <c r="D8" s="17"/>
      <c r="E8" s="23">
        <f>IF(D8="","",(VLOOKUP(D8,'リスト（型用）'!$A$2:$G$21,2,0)))</f>
      </c>
      <c r="F8" s="18" t="s">
        <v>3</v>
      </c>
      <c r="G8" s="18" t="s">
        <v>3</v>
      </c>
      <c r="H8" s="18" t="s">
        <v>3</v>
      </c>
      <c r="I8" s="18" t="s">
        <v>3</v>
      </c>
      <c r="J8" s="18" t="s">
        <v>3</v>
      </c>
      <c r="K8" s="18" t="s">
        <v>3</v>
      </c>
    </row>
    <row r="9" spans="1:11" ht="34.5" customHeight="1">
      <c r="A9" s="4">
        <v>5</v>
      </c>
      <c r="B9" s="34" t="s">
        <v>3</v>
      </c>
      <c r="C9" s="34"/>
      <c r="D9" s="17"/>
      <c r="E9" s="23">
        <f>IF(D9="","",(VLOOKUP(D9,'リスト（型用）'!$A$2:$G$21,2,0)))</f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</row>
    <row r="10" spans="1:11" ht="34.5" customHeight="1">
      <c r="A10" s="4">
        <v>6</v>
      </c>
      <c r="B10" s="34" t="s">
        <v>3</v>
      </c>
      <c r="C10" s="34"/>
      <c r="D10" s="17"/>
      <c r="E10" s="23">
        <f>IF(D10="","",(VLOOKUP(D10,'リスト（型用）'!$A$2:$G$21,2,0)))</f>
      </c>
      <c r="F10" s="18" t="s">
        <v>3</v>
      </c>
      <c r="G10" s="18" t="s">
        <v>3</v>
      </c>
      <c r="H10" s="18" t="s">
        <v>3</v>
      </c>
      <c r="I10" s="18" t="s">
        <v>3</v>
      </c>
      <c r="J10" s="18" t="s">
        <v>3</v>
      </c>
      <c r="K10" s="18" t="s">
        <v>3</v>
      </c>
    </row>
    <row r="11" spans="1:11" ht="34.5" customHeight="1">
      <c r="A11" s="4">
        <v>7</v>
      </c>
      <c r="B11" s="34" t="s">
        <v>3</v>
      </c>
      <c r="C11" s="34"/>
      <c r="D11" s="17"/>
      <c r="E11" s="23">
        <f>IF(D11="","",(VLOOKUP(D11,'リスト（型用）'!$A$2:$G$21,2,0)))</f>
      </c>
      <c r="F11" s="18" t="s">
        <v>3</v>
      </c>
      <c r="G11" s="18" t="s">
        <v>3</v>
      </c>
      <c r="H11" s="18" t="s">
        <v>3</v>
      </c>
      <c r="I11" s="18" t="s">
        <v>3</v>
      </c>
      <c r="J11" s="18" t="s">
        <v>3</v>
      </c>
      <c r="K11" s="18" t="s">
        <v>3</v>
      </c>
    </row>
    <row r="12" spans="1:11" ht="34.5" customHeight="1">
      <c r="A12" s="4">
        <v>8</v>
      </c>
      <c r="B12" s="34" t="s">
        <v>3</v>
      </c>
      <c r="C12" s="34"/>
      <c r="D12" s="17"/>
      <c r="E12" s="23">
        <f>IF(D12="","",(VLOOKUP(D12,'リスト（型用）'!$A$2:$G$21,2,0)))</f>
      </c>
      <c r="F12" s="18" t="s">
        <v>3</v>
      </c>
      <c r="G12" s="18" t="s">
        <v>3</v>
      </c>
      <c r="H12" s="18" t="s">
        <v>3</v>
      </c>
      <c r="I12" s="18" t="s">
        <v>3</v>
      </c>
      <c r="J12" s="18" t="s">
        <v>3</v>
      </c>
      <c r="K12" s="18" t="s">
        <v>3</v>
      </c>
    </row>
    <row r="13" spans="1:11" ht="34.5" customHeight="1">
      <c r="A13" s="4">
        <v>9</v>
      </c>
      <c r="B13" s="34" t="s">
        <v>3</v>
      </c>
      <c r="C13" s="34"/>
      <c r="D13" s="17"/>
      <c r="E13" s="23">
        <f>IF(D13="","",(VLOOKUP(D13,'リスト（型用）'!$A$2:$G$21,2,0)))</f>
      </c>
      <c r="F13" s="18" t="s">
        <v>3</v>
      </c>
      <c r="G13" s="18" t="s">
        <v>3</v>
      </c>
      <c r="H13" s="18" t="s">
        <v>3</v>
      </c>
      <c r="I13" s="18" t="s">
        <v>3</v>
      </c>
      <c r="J13" s="18" t="s">
        <v>3</v>
      </c>
      <c r="K13" s="18" t="s">
        <v>3</v>
      </c>
    </row>
    <row r="14" spans="1:11" ht="34.5" customHeight="1">
      <c r="A14" s="4">
        <v>10</v>
      </c>
      <c r="B14" s="34" t="s">
        <v>3</v>
      </c>
      <c r="C14" s="34"/>
      <c r="D14" s="17"/>
      <c r="E14" s="23">
        <f>IF(D14="","",(VLOOKUP(D14,'リスト（型用）'!$A$2:$G$21,2,0)))</f>
      </c>
      <c r="F14" s="18" t="s">
        <v>3</v>
      </c>
      <c r="G14" s="18" t="s">
        <v>3</v>
      </c>
      <c r="H14" s="18" t="s">
        <v>3</v>
      </c>
      <c r="I14" s="18" t="s">
        <v>3</v>
      </c>
      <c r="J14" s="18" t="s">
        <v>3</v>
      </c>
      <c r="K14" s="18" t="s">
        <v>3</v>
      </c>
    </row>
    <row r="15" spans="1:11" ht="34.5" customHeight="1">
      <c r="A15" s="4">
        <v>11</v>
      </c>
      <c r="B15" s="34" t="s">
        <v>3</v>
      </c>
      <c r="C15" s="34"/>
      <c r="D15" s="17"/>
      <c r="E15" s="23">
        <f>IF(D15="","",(VLOOKUP(D15,'リスト（型用）'!$A$2:$G$21,2,0)))</f>
      </c>
      <c r="F15" s="18" t="s">
        <v>3</v>
      </c>
      <c r="G15" s="18" t="s">
        <v>3</v>
      </c>
      <c r="H15" s="18" t="s">
        <v>3</v>
      </c>
      <c r="I15" s="18" t="s">
        <v>3</v>
      </c>
      <c r="J15" s="18" t="s">
        <v>3</v>
      </c>
      <c r="K15" s="18" t="s">
        <v>3</v>
      </c>
    </row>
    <row r="16" spans="1:11" ht="34.5" customHeight="1">
      <c r="A16" s="4">
        <v>12</v>
      </c>
      <c r="B16" s="34" t="s">
        <v>3</v>
      </c>
      <c r="C16" s="34"/>
      <c r="D16" s="17"/>
      <c r="E16" s="23">
        <f>IF(D16="","",(VLOOKUP(D16,'リスト（型用）'!$A$2:$G$21,2,0)))</f>
      </c>
      <c r="F16" s="18" t="s">
        <v>3</v>
      </c>
      <c r="G16" s="18" t="s">
        <v>3</v>
      </c>
      <c r="H16" s="18" t="s">
        <v>3</v>
      </c>
      <c r="I16" s="18" t="s">
        <v>3</v>
      </c>
      <c r="J16" s="18" t="s">
        <v>3</v>
      </c>
      <c r="K16" s="18" t="s">
        <v>3</v>
      </c>
    </row>
    <row r="17" spans="1:11" ht="34.5" customHeight="1">
      <c r="A17" s="4">
        <v>13</v>
      </c>
      <c r="B17" s="34" t="s">
        <v>3</v>
      </c>
      <c r="C17" s="34"/>
      <c r="D17" s="17"/>
      <c r="E17" s="23">
        <f>IF(D17="","",(VLOOKUP(D17,'リスト（型用）'!$A$2:$G$21,2,0)))</f>
      </c>
      <c r="F17" s="18" t="s">
        <v>3</v>
      </c>
      <c r="G17" s="18" t="s">
        <v>3</v>
      </c>
      <c r="H17" s="18" t="s">
        <v>3</v>
      </c>
      <c r="I17" s="18" t="s">
        <v>3</v>
      </c>
      <c r="J17" s="18" t="s">
        <v>3</v>
      </c>
      <c r="K17" s="18" t="s">
        <v>3</v>
      </c>
    </row>
    <row r="18" spans="1:11" ht="34.5" customHeight="1">
      <c r="A18" s="4">
        <v>14</v>
      </c>
      <c r="B18" s="34" t="s">
        <v>3</v>
      </c>
      <c r="C18" s="34"/>
      <c r="D18" s="17"/>
      <c r="E18" s="23">
        <f>IF(D18="","",(VLOOKUP(D18,'リスト（型用）'!$A$2:$G$21,2,0)))</f>
      </c>
      <c r="F18" s="18" t="s">
        <v>3</v>
      </c>
      <c r="G18" s="18" t="s">
        <v>3</v>
      </c>
      <c r="H18" s="18" t="s">
        <v>3</v>
      </c>
      <c r="I18" s="18" t="s">
        <v>3</v>
      </c>
      <c r="J18" s="18" t="s">
        <v>3</v>
      </c>
      <c r="K18" s="18" t="s">
        <v>3</v>
      </c>
    </row>
    <row r="19" spans="1:11" ht="34.5" customHeight="1">
      <c r="A19" s="4">
        <v>15</v>
      </c>
      <c r="B19" s="34" t="s">
        <v>3</v>
      </c>
      <c r="C19" s="34"/>
      <c r="D19" s="17"/>
      <c r="E19" s="23">
        <f>IF(D19="","",(VLOOKUP(D19,'リスト（型用）'!$A$2:$G$21,2,0)))</f>
      </c>
      <c r="F19" s="18" t="s">
        <v>3</v>
      </c>
      <c r="G19" s="18" t="s">
        <v>3</v>
      </c>
      <c r="H19" s="18" t="s">
        <v>3</v>
      </c>
      <c r="I19" s="18" t="s">
        <v>3</v>
      </c>
      <c r="J19" s="18" t="s">
        <v>3</v>
      </c>
      <c r="K19" s="18" t="s">
        <v>3</v>
      </c>
    </row>
    <row r="20" spans="1:11" ht="34.5" customHeight="1">
      <c r="A20" s="4">
        <v>16</v>
      </c>
      <c r="B20" s="34" t="s">
        <v>3</v>
      </c>
      <c r="C20" s="34"/>
      <c r="D20" s="17"/>
      <c r="E20" s="23">
        <f>IF(D20="","",(VLOOKUP(D20,'リスト（型用）'!$A$2:$G$21,2,0)))</f>
      </c>
      <c r="F20" s="18" t="s">
        <v>3</v>
      </c>
      <c r="G20" s="18" t="s">
        <v>3</v>
      </c>
      <c r="H20" s="18" t="s">
        <v>3</v>
      </c>
      <c r="I20" s="18" t="s">
        <v>3</v>
      </c>
      <c r="J20" s="18" t="s">
        <v>3</v>
      </c>
      <c r="K20" s="18" t="s">
        <v>3</v>
      </c>
    </row>
    <row r="21" spans="1:11" ht="34.5" customHeight="1">
      <c r="A21" s="4">
        <v>17</v>
      </c>
      <c r="B21" s="34" t="s">
        <v>3</v>
      </c>
      <c r="C21" s="34"/>
      <c r="D21" s="17"/>
      <c r="E21" s="23">
        <f>IF(D21="","",(VLOOKUP(D21,'リスト（型用）'!$A$2:$G$21,2,0)))</f>
      </c>
      <c r="F21" s="18" t="s">
        <v>3</v>
      </c>
      <c r="G21" s="18" t="s">
        <v>3</v>
      </c>
      <c r="H21" s="18" t="s">
        <v>3</v>
      </c>
      <c r="I21" s="18" t="s">
        <v>3</v>
      </c>
      <c r="J21" s="18" t="s">
        <v>3</v>
      </c>
      <c r="K21" s="18" t="s">
        <v>3</v>
      </c>
    </row>
    <row r="22" spans="1:11" ht="34.5" customHeight="1">
      <c r="A22" s="4">
        <v>18</v>
      </c>
      <c r="B22" s="34" t="s">
        <v>3</v>
      </c>
      <c r="C22" s="34"/>
      <c r="D22" s="17"/>
      <c r="E22" s="23">
        <f>IF(D22="","",(VLOOKUP(D22,'リスト（型用）'!$A$2:$G$21,2,0)))</f>
      </c>
      <c r="F22" s="18" t="s">
        <v>3</v>
      </c>
      <c r="G22" s="18" t="s">
        <v>3</v>
      </c>
      <c r="H22" s="18" t="s">
        <v>3</v>
      </c>
      <c r="I22" s="18" t="s">
        <v>3</v>
      </c>
      <c r="J22" s="18" t="s">
        <v>3</v>
      </c>
      <c r="K22" s="18" t="s">
        <v>3</v>
      </c>
    </row>
    <row r="23" spans="1:11" ht="34.5" customHeight="1">
      <c r="A23" s="4">
        <v>19</v>
      </c>
      <c r="B23" s="34" t="s">
        <v>3</v>
      </c>
      <c r="C23" s="34"/>
      <c r="D23" s="17"/>
      <c r="E23" s="23">
        <f>IF(D23="","",(VLOOKUP(D23,'リスト（型用）'!$A$2:$G$21,2,0)))</f>
      </c>
      <c r="F23" s="18" t="s">
        <v>3</v>
      </c>
      <c r="G23" s="18" t="s">
        <v>3</v>
      </c>
      <c r="H23" s="18" t="s">
        <v>3</v>
      </c>
      <c r="I23" s="18" t="s">
        <v>3</v>
      </c>
      <c r="J23" s="18" t="s">
        <v>3</v>
      </c>
      <c r="K23" s="18" t="s">
        <v>3</v>
      </c>
    </row>
    <row r="24" spans="1:11" ht="34.5" customHeight="1">
      <c r="A24" s="4">
        <v>20</v>
      </c>
      <c r="B24" s="34" t="s">
        <v>3</v>
      </c>
      <c r="C24" s="34"/>
      <c r="D24" s="17"/>
      <c r="E24" s="23">
        <f>IF(D24="","",(VLOOKUP(D24,'リスト（型用）'!$A$2:$G$21,2,0)))</f>
      </c>
      <c r="F24" s="18" t="s">
        <v>3</v>
      </c>
      <c r="G24" s="18" t="s">
        <v>3</v>
      </c>
      <c r="H24" s="18" t="s">
        <v>3</v>
      </c>
      <c r="I24" s="18" t="s">
        <v>3</v>
      </c>
      <c r="J24" s="18" t="s">
        <v>3</v>
      </c>
      <c r="K24" s="18" t="s">
        <v>3</v>
      </c>
    </row>
    <row r="25" spans="1:11" ht="34.5" customHeight="1">
      <c r="A25" s="4">
        <v>21</v>
      </c>
      <c r="B25" s="34" t="s">
        <v>3</v>
      </c>
      <c r="C25" s="34"/>
      <c r="D25" s="17"/>
      <c r="E25" s="23">
        <f>IF(D25="","",(VLOOKUP(D25,'リスト（型用）'!$A$2:$G$21,2,0)))</f>
      </c>
      <c r="F25" s="18" t="s">
        <v>3</v>
      </c>
      <c r="G25" s="18" t="s">
        <v>3</v>
      </c>
      <c r="H25" s="18" t="s">
        <v>3</v>
      </c>
      <c r="I25" s="18" t="s">
        <v>3</v>
      </c>
      <c r="J25" s="18" t="s">
        <v>3</v>
      </c>
      <c r="K25" s="18" t="s">
        <v>3</v>
      </c>
    </row>
    <row r="26" spans="1:11" ht="34.5" customHeight="1">
      <c r="A26" s="4">
        <v>22</v>
      </c>
      <c r="B26" s="34" t="s">
        <v>3</v>
      </c>
      <c r="C26" s="34"/>
      <c r="D26" s="17"/>
      <c r="E26" s="23">
        <f>IF(D26="","",(VLOOKUP(D26,'リスト（型用）'!$A$2:$G$21,2,0)))</f>
      </c>
      <c r="F26" s="18" t="s">
        <v>3</v>
      </c>
      <c r="G26" s="18" t="s">
        <v>3</v>
      </c>
      <c r="H26" s="18" t="s">
        <v>3</v>
      </c>
      <c r="I26" s="18" t="s">
        <v>3</v>
      </c>
      <c r="J26" s="18" t="s">
        <v>3</v>
      </c>
      <c r="K26" s="18" t="s">
        <v>3</v>
      </c>
    </row>
    <row r="27" spans="1:11" ht="34.5" customHeight="1">
      <c r="A27" s="4">
        <v>23</v>
      </c>
      <c r="B27" s="34" t="s">
        <v>3</v>
      </c>
      <c r="C27" s="34"/>
      <c r="D27" s="17"/>
      <c r="E27" s="23">
        <f>IF(D27="","",(VLOOKUP(D27,'リスト（型用）'!$A$2:$G$21,2,0)))</f>
      </c>
      <c r="F27" s="18" t="s">
        <v>3</v>
      </c>
      <c r="G27" s="18" t="s">
        <v>3</v>
      </c>
      <c r="H27" s="18" t="s">
        <v>3</v>
      </c>
      <c r="I27" s="18" t="s">
        <v>3</v>
      </c>
      <c r="J27" s="18" t="s">
        <v>3</v>
      </c>
      <c r="K27" s="18" t="s">
        <v>3</v>
      </c>
    </row>
    <row r="28" spans="1:11" ht="34.5" customHeight="1">
      <c r="A28" s="4">
        <v>24</v>
      </c>
      <c r="B28" s="34" t="s">
        <v>3</v>
      </c>
      <c r="C28" s="34"/>
      <c r="D28" s="17"/>
      <c r="E28" s="23">
        <f>IF(D28="","",(VLOOKUP(D28,'リスト（型用）'!$A$2:$G$21,2,0)))</f>
      </c>
      <c r="F28" s="18" t="s">
        <v>3</v>
      </c>
      <c r="G28" s="18" t="s">
        <v>3</v>
      </c>
      <c r="H28" s="18" t="s">
        <v>3</v>
      </c>
      <c r="I28" s="18" t="s">
        <v>3</v>
      </c>
      <c r="J28" s="18" t="s">
        <v>3</v>
      </c>
      <c r="K28" s="18" t="s">
        <v>3</v>
      </c>
    </row>
    <row r="29" spans="1:11" ht="34.5" customHeight="1">
      <c r="A29" s="4">
        <v>25</v>
      </c>
      <c r="B29" s="34" t="s">
        <v>3</v>
      </c>
      <c r="C29" s="34"/>
      <c r="D29" s="17"/>
      <c r="E29" s="23">
        <f>IF(D29="","",(VLOOKUP(D29,'リスト（型用）'!$A$2:$G$21,2,0)))</f>
      </c>
      <c r="F29" s="18" t="s">
        <v>3</v>
      </c>
      <c r="G29" s="18" t="s">
        <v>3</v>
      </c>
      <c r="H29" s="18" t="s">
        <v>3</v>
      </c>
      <c r="I29" s="18" t="s">
        <v>3</v>
      </c>
      <c r="J29" s="18" t="s">
        <v>3</v>
      </c>
      <c r="K29" s="18" t="s">
        <v>3</v>
      </c>
    </row>
    <row r="30" spans="2:3" ht="24" customHeight="1">
      <c r="B30" s="8" t="s">
        <v>80</v>
      </c>
      <c r="C30" s="5"/>
    </row>
    <row r="31" spans="2:3" ht="24" customHeight="1">
      <c r="B31" s="9" t="s">
        <v>16</v>
      </c>
      <c r="C31" s="5"/>
    </row>
    <row r="32" ht="33" customHeight="1"/>
    <row r="33" ht="33" customHeight="1"/>
    <row r="34" ht="33" customHeight="1"/>
    <row r="35" ht="33" customHeight="1"/>
    <row r="36" ht="33" customHeight="1"/>
    <row r="37" ht="33" customHeight="1"/>
  </sheetData>
  <sheetProtection/>
  <mergeCells count="9">
    <mergeCell ref="K3:K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allowBlank="1" showInputMessage="1" showErrorMessage="1" imeMode="hiragana" sqref="K5:K29 G5:I29 B5:B29"/>
    <dataValidation allowBlank="1" showInputMessage="1" showErrorMessage="1" imeMode="halfAlpha" sqref="F5:F29"/>
    <dataValidation type="list" allowBlank="1" showInputMessage="1" showErrorMessage="1" sqref="J5:J29">
      <formula1>"○,―"</formula1>
    </dataValidation>
    <dataValidation allowBlank="1" showInputMessage="1" showErrorMessage="1" imeMode="on" sqref="C5:C29"/>
  </dataValidations>
  <printOptions/>
  <pageMargins left="0.5905511811023623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Normal="75" zoomScaleSheetLayoutView="80" zoomScalePageLayoutView="0" workbookViewId="0" topLeftCell="A26">
      <selection activeCell="M5" sqref="M5"/>
    </sheetView>
  </sheetViews>
  <sheetFormatPr defaultColWidth="9.00390625" defaultRowHeight="13.5"/>
  <cols>
    <col min="1" max="1" width="4.00390625" style="0" customWidth="1"/>
    <col min="2" max="2" width="18.75390625" style="0" customWidth="1"/>
    <col min="3" max="3" width="18.125" style="0" customWidth="1"/>
    <col min="4" max="4" width="6.50390625" style="0" customWidth="1"/>
    <col min="5" max="5" width="23.25390625" style="0" customWidth="1"/>
    <col min="6" max="7" width="7.625" style="0" customWidth="1"/>
    <col min="8" max="10" width="7.50390625" style="0" customWidth="1"/>
    <col min="11" max="11" width="7.375" style="0" customWidth="1"/>
    <col min="12" max="12" width="6.625" style="0" customWidth="1"/>
  </cols>
  <sheetData>
    <row r="1" spans="1:12" ht="41.25" customHeight="1">
      <c r="A1" s="2"/>
      <c r="B1" s="21" t="s">
        <v>12</v>
      </c>
      <c r="C1" s="32">
        <v>2024</v>
      </c>
      <c r="D1" s="22" t="s">
        <v>125</v>
      </c>
      <c r="E1" s="33" t="s">
        <v>52</v>
      </c>
      <c r="F1" s="3"/>
      <c r="G1" s="2"/>
      <c r="H1" s="2"/>
      <c r="I1" s="2"/>
      <c r="J1" s="7"/>
      <c r="K1" s="2"/>
      <c r="L1" s="2"/>
    </row>
    <row r="2" spans="1:12" ht="26.2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7" t="s">
        <v>79</v>
      </c>
      <c r="K2" s="7"/>
      <c r="L2" s="2"/>
    </row>
    <row r="3" spans="1:12" ht="21" customHeight="1">
      <c r="A3" s="4"/>
      <c r="B3" s="38" t="s">
        <v>10</v>
      </c>
      <c r="C3" s="38" t="s">
        <v>6</v>
      </c>
      <c r="D3" s="40" t="s">
        <v>53</v>
      </c>
      <c r="E3" s="38" t="s">
        <v>0</v>
      </c>
      <c r="F3" s="38" t="s">
        <v>1</v>
      </c>
      <c r="G3" s="38" t="s">
        <v>7</v>
      </c>
      <c r="H3" s="38" t="s">
        <v>5</v>
      </c>
      <c r="I3" s="38" t="s">
        <v>8</v>
      </c>
      <c r="J3" s="38" t="s">
        <v>9</v>
      </c>
      <c r="K3" s="38" t="s">
        <v>2</v>
      </c>
      <c r="L3" s="38" t="s">
        <v>4</v>
      </c>
    </row>
    <row r="4" spans="1:12" ht="21" customHeight="1">
      <c r="A4" s="4"/>
      <c r="B4" s="39"/>
      <c r="C4" s="39"/>
      <c r="D4" s="41"/>
      <c r="E4" s="39"/>
      <c r="F4" s="39"/>
      <c r="G4" s="39"/>
      <c r="H4" s="39"/>
      <c r="I4" s="39"/>
      <c r="J4" s="39"/>
      <c r="K4" s="39"/>
      <c r="L4" s="39"/>
    </row>
    <row r="5" spans="1:13" ht="34.5" customHeight="1">
      <c r="A5" s="4">
        <v>1</v>
      </c>
      <c r="B5" s="19"/>
      <c r="C5" s="19"/>
      <c r="D5" s="17"/>
      <c r="E5" s="23">
        <f>IF(D5="","",(VLOOKUP(D5,'リスト（組手用）'!$A$2:$G$22,2,0)))</f>
      </c>
      <c r="F5" s="18"/>
      <c r="G5" s="18"/>
      <c r="H5" s="18"/>
      <c r="I5" s="18"/>
      <c r="J5" s="18"/>
      <c r="K5" s="18"/>
      <c r="L5" s="35"/>
      <c r="M5" s="1" t="s">
        <v>11</v>
      </c>
    </row>
    <row r="6" spans="1:12" ht="34.5" customHeight="1">
      <c r="A6" s="4">
        <v>2</v>
      </c>
      <c r="B6" s="19"/>
      <c r="C6" s="19"/>
      <c r="D6" s="17"/>
      <c r="E6" s="23">
        <f>IF(D6="","",(VLOOKUP(D6,'リスト（組手用）'!$A$2:$G$22,2,0)))</f>
      </c>
      <c r="F6" s="18"/>
      <c r="G6" s="18"/>
      <c r="H6" s="18"/>
      <c r="I6" s="18"/>
      <c r="J6" s="18"/>
      <c r="K6" s="18"/>
      <c r="L6" s="35"/>
    </row>
    <row r="7" spans="1:12" ht="34.5" customHeight="1">
      <c r="A7" s="4">
        <v>3</v>
      </c>
      <c r="B7" s="19" t="s">
        <v>11</v>
      </c>
      <c r="C7" s="19"/>
      <c r="D7" s="17"/>
      <c r="E7" s="23">
        <f>IF(D7="","",(VLOOKUP(D7,'リスト（組手用）'!$A$2:$G$22,2,0)))</f>
      </c>
      <c r="F7" s="18" t="s">
        <v>11</v>
      </c>
      <c r="G7" s="18" t="s">
        <v>11</v>
      </c>
      <c r="H7" s="18" t="s">
        <v>11</v>
      </c>
      <c r="I7" s="18" t="s">
        <v>11</v>
      </c>
      <c r="J7" s="18" t="s">
        <v>11</v>
      </c>
      <c r="K7" s="18" t="s">
        <v>11</v>
      </c>
      <c r="L7" s="35" t="s">
        <v>11</v>
      </c>
    </row>
    <row r="8" spans="1:12" ht="34.5" customHeight="1">
      <c r="A8" s="4">
        <v>4</v>
      </c>
      <c r="B8" s="19" t="s">
        <v>11</v>
      </c>
      <c r="C8" s="19"/>
      <c r="D8" s="17"/>
      <c r="E8" s="23">
        <f>IF(D8="","",(VLOOKUP(D8,'リスト（組手用）'!$A$2:$G$22,2,0)))</f>
      </c>
      <c r="F8" s="18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  <c r="L8" s="35" t="s">
        <v>11</v>
      </c>
    </row>
    <row r="9" spans="1:12" ht="34.5" customHeight="1">
      <c r="A9" s="4">
        <v>5</v>
      </c>
      <c r="B9" s="19" t="s">
        <v>11</v>
      </c>
      <c r="C9" s="19"/>
      <c r="D9" s="17"/>
      <c r="E9" s="23">
        <f>IF(D9="","",(VLOOKUP(D9,'リスト（組手用）'!$A$2:$G$22,2,0)))</f>
      </c>
      <c r="F9" s="18" t="s">
        <v>11</v>
      </c>
      <c r="G9" s="18" t="s">
        <v>11</v>
      </c>
      <c r="H9" s="18" t="s">
        <v>11</v>
      </c>
      <c r="I9" s="18" t="s">
        <v>11</v>
      </c>
      <c r="J9" s="18" t="s">
        <v>11</v>
      </c>
      <c r="K9" s="18" t="s">
        <v>11</v>
      </c>
      <c r="L9" s="35" t="s">
        <v>11</v>
      </c>
    </row>
    <row r="10" spans="1:12" ht="34.5" customHeight="1">
      <c r="A10" s="4">
        <v>6</v>
      </c>
      <c r="B10" s="19" t="s">
        <v>11</v>
      </c>
      <c r="C10" s="19"/>
      <c r="D10" s="17"/>
      <c r="E10" s="23">
        <f>IF(D10="","",(VLOOKUP(D10,'リスト（組手用）'!$A$2:$G$22,2,0)))</f>
      </c>
      <c r="F10" s="18" t="s">
        <v>11</v>
      </c>
      <c r="G10" s="18" t="s">
        <v>11</v>
      </c>
      <c r="H10" s="18" t="s">
        <v>11</v>
      </c>
      <c r="I10" s="18" t="s">
        <v>11</v>
      </c>
      <c r="J10" s="18" t="s">
        <v>11</v>
      </c>
      <c r="K10" s="18" t="s">
        <v>11</v>
      </c>
      <c r="L10" s="35" t="s">
        <v>11</v>
      </c>
    </row>
    <row r="11" spans="1:12" ht="34.5" customHeight="1">
      <c r="A11" s="4">
        <v>7</v>
      </c>
      <c r="B11" s="19" t="s">
        <v>11</v>
      </c>
      <c r="C11" s="19"/>
      <c r="D11" s="17"/>
      <c r="E11" s="23">
        <f>IF(D11="","",(VLOOKUP(D11,'リスト（組手用）'!$A$2:$G$22,2,0)))</f>
      </c>
      <c r="F11" s="18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  <c r="L11" s="35" t="s">
        <v>11</v>
      </c>
    </row>
    <row r="12" spans="1:12" ht="34.5" customHeight="1">
      <c r="A12" s="4">
        <v>8</v>
      </c>
      <c r="B12" s="19" t="s">
        <v>11</v>
      </c>
      <c r="C12" s="19"/>
      <c r="D12" s="17"/>
      <c r="E12" s="23">
        <f>IF(D12="","",(VLOOKUP(D12,'リスト（組手用）'!$A$2:$G$22,2,0)))</f>
      </c>
      <c r="F12" s="18" t="s">
        <v>11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11</v>
      </c>
      <c r="L12" s="35" t="s">
        <v>11</v>
      </c>
    </row>
    <row r="13" spans="1:12" ht="34.5" customHeight="1">
      <c r="A13" s="4">
        <v>9</v>
      </c>
      <c r="B13" s="19" t="s">
        <v>11</v>
      </c>
      <c r="C13" s="19"/>
      <c r="D13" s="17"/>
      <c r="E13" s="23">
        <f>IF(D13="","",(VLOOKUP(D13,'リスト（組手用）'!$A$2:$G$22,2,0)))</f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35" t="s">
        <v>11</v>
      </c>
    </row>
    <row r="14" spans="1:12" ht="34.5" customHeight="1">
      <c r="A14" s="4">
        <v>10</v>
      </c>
      <c r="B14" s="19" t="s">
        <v>11</v>
      </c>
      <c r="C14" s="19"/>
      <c r="D14" s="17"/>
      <c r="E14" s="23">
        <f>IF(D14="","",(VLOOKUP(D14,'リスト（組手用）'!$A$2:$G$22,2,0)))</f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  <c r="K14" s="18" t="s">
        <v>11</v>
      </c>
      <c r="L14" s="35" t="s">
        <v>11</v>
      </c>
    </row>
    <row r="15" spans="1:12" ht="34.5" customHeight="1">
      <c r="A15" s="4">
        <v>11</v>
      </c>
      <c r="B15" s="19" t="s">
        <v>11</v>
      </c>
      <c r="C15" s="19"/>
      <c r="D15" s="17"/>
      <c r="E15" s="23">
        <f>IF(D15="","",(VLOOKUP(D15,'リスト（組手用）'!$A$2:$G$22,2,0)))</f>
      </c>
      <c r="F15" s="18" t="s">
        <v>11</v>
      </c>
      <c r="G15" s="18" t="s">
        <v>11</v>
      </c>
      <c r="H15" s="18" t="s">
        <v>11</v>
      </c>
      <c r="I15" s="18" t="s">
        <v>11</v>
      </c>
      <c r="J15" s="18" t="s">
        <v>11</v>
      </c>
      <c r="K15" s="18" t="s">
        <v>11</v>
      </c>
      <c r="L15" s="35" t="s">
        <v>11</v>
      </c>
    </row>
    <row r="16" spans="1:12" ht="34.5" customHeight="1">
      <c r="A16" s="4">
        <v>12</v>
      </c>
      <c r="B16" s="19" t="s">
        <v>11</v>
      </c>
      <c r="C16" s="19"/>
      <c r="D16" s="17"/>
      <c r="E16" s="23">
        <f>IF(D16="","",(VLOOKUP(D16,'リスト（組手用）'!$A$2:$G$22,2,0)))</f>
      </c>
      <c r="F16" s="18" t="s">
        <v>11</v>
      </c>
      <c r="G16" s="18" t="s">
        <v>11</v>
      </c>
      <c r="H16" s="18" t="s">
        <v>11</v>
      </c>
      <c r="I16" s="18" t="s">
        <v>11</v>
      </c>
      <c r="J16" s="18" t="s">
        <v>11</v>
      </c>
      <c r="K16" s="18" t="s">
        <v>11</v>
      </c>
      <c r="L16" s="35" t="s">
        <v>11</v>
      </c>
    </row>
    <row r="17" spans="1:12" ht="34.5" customHeight="1">
      <c r="A17" s="4">
        <v>13</v>
      </c>
      <c r="B17" s="19" t="s">
        <v>11</v>
      </c>
      <c r="C17" s="19"/>
      <c r="D17" s="17"/>
      <c r="E17" s="23">
        <f>IF(D17="","",(VLOOKUP(D17,'リスト（組手用）'!$A$2:$G$22,2,0)))</f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35" t="s">
        <v>11</v>
      </c>
    </row>
    <row r="18" spans="1:12" ht="34.5" customHeight="1">
      <c r="A18" s="4">
        <v>14</v>
      </c>
      <c r="B18" s="19" t="s">
        <v>11</v>
      </c>
      <c r="C18" s="19"/>
      <c r="D18" s="17"/>
      <c r="E18" s="23">
        <f>IF(D18="","",(VLOOKUP(D18,'リスト（組手用）'!$A$2:$G$22,2,0)))</f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35" t="s">
        <v>11</v>
      </c>
    </row>
    <row r="19" spans="1:12" ht="34.5" customHeight="1">
      <c r="A19" s="4">
        <v>15</v>
      </c>
      <c r="B19" s="19" t="s">
        <v>11</v>
      </c>
      <c r="C19" s="19"/>
      <c r="D19" s="17"/>
      <c r="E19" s="23">
        <f>IF(D19="","",(VLOOKUP(D19,'リスト（組手用）'!$A$2:$G$22,2,0)))</f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35" t="s">
        <v>11</v>
      </c>
    </row>
    <row r="20" spans="1:12" ht="34.5" customHeight="1">
      <c r="A20" s="4">
        <v>16</v>
      </c>
      <c r="B20" s="19" t="s">
        <v>11</v>
      </c>
      <c r="C20" s="19"/>
      <c r="D20" s="17"/>
      <c r="E20" s="23">
        <f>IF(D20="","",(VLOOKUP(D20,'リスト（組手用）'!$A$2:$G$22,2,0)))</f>
      </c>
      <c r="F20" s="18" t="s">
        <v>11</v>
      </c>
      <c r="G20" s="18" t="s">
        <v>11</v>
      </c>
      <c r="H20" s="18" t="s">
        <v>11</v>
      </c>
      <c r="I20" s="18" t="s">
        <v>11</v>
      </c>
      <c r="J20" s="18" t="s">
        <v>11</v>
      </c>
      <c r="K20" s="18" t="s">
        <v>11</v>
      </c>
      <c r="L20" s="35" t="s">
        <v>11</v>
      </c>
    </row>
    <row r="21" spans="1:12" ht="34.5" customHeight="1">
      <c r="A21" s="4">
        <v>17</v>
      </c>
      <c r="B21" s="19" t="s">
        <v>11</v>
      </c>
      <c r="C21" s="19"/>
      <c r="D21" s="17"/>
      <c r="E21" s="23">
        <f>IF(D21="","",(VLOOKUP(D21,'リスト（組手用）'!$A$2:$G$22,2,0)))</f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35" t="s">
        <v>11</v>
      </c>
    </row>
    <row r="22" spans="1:12" ht="34.5" customHeight="1">
      <c r="A22" s="4">
        <v>18</v>
      </c>
      <c r="B22" s="19" t="s">
        <v>11</v>
      </c>
      <c r="C22" s="19"/>
      <c r="D22" s="17"/>
      <c r="E22" s="23">
        <f>IF(D22="","",(VLOOKUP(D22,'リスト（組手用）'!$A$2:$G$22,2,0)))</f>
      </c>
      <c r="F22" s="18" t="s">
        <v>11</v>
      </c>
      <c r="G22" s="18" t="s">
        <v>11</v>
      </c>
      <c r="H22" s="18" t="s">
        <v>11</v>
      </c>
      <c r="I22" s="18" t="s">
        <v>11</v>
      </c>
      <c r="J22" s="18" t="s">
        <v>11</v>
      </c>
      <c r="K22" s="18" t="s">
        <v>11</v>
      </c>
      <c r="L22" s="35" t="s">
        <v>11</v>
      </c>
    </row>
    <row r="23" spans="1:12" ht="34.5" customHeight="1">
      <c r="A23" s="4">
        <v>19</v>
      </c>
      <c r="B23" s="19" t="s">
        <v>11</v>
      </c>
      <c r="C23" s="19"/>
      <c r="D23" s="17"/>
      <c r="E23" s="23">
        <f>IF(D23="","",(VLOOKUP(D23,'リスト（組手用）'!$A$2:$G$22,2,0)))</f>
      </c>
      <c r="F23" s="18" t="s">
        <v>11</v>
      </c>
      <c r="G23" s="18" t="s">
        <v>11</v>
      </c>
      <c r="H23" s="18" t="s">
        <v>11</v>
      </c>
      <c r="I23" s="18" t="s">
        <v>11</v>
      </c>
      <c r="J23" s="18" t="s">
        <v>11</v>
      </c>
      <c r="K23" s="18" t="s">
        <v>11</v>
      </c>
      <c r="L23" s="35" t="s">
        <v>11</v>
      </c>
    </row>
    <row r="24" spans="1:12" ht="34.5" customHeight="1">
      <c r="A24" s="4">
        <v>20</v>
      </c>
      <c r="B24" s="19" t="s">
        <v>11</v>
      </c>
      <c r="C24" s="19"/>
      <c r="D24" s="17"/>
      <c r="E24" s="23">
        <f>IF(D24="","",(VLOOKUP(D24,'リスト（組手用）'!$A$2:$G$22,2,0)))</f>
      </c>
      <c r="F24" s="18" t="s">
        <v>11</v>
      </c>
      <c r="G24" s="18" t="s">
        <v>11</v>
      </c>
      <c r="H24" s="18" t="s">
        <v>11</v>
      </c>
      <c r="I24" s="18" t="s">
        <v>11</v>
      </c>
      <c r="J24" s="18" t="s">
        <v>11</v>
      </c>
      <c r="K24" s="18" t="s">
        <v>11</v>
      </c>
      <c r="L24" s="35" t="s">
        <v>11</v>
      </c>
    </row>
    <row r="25" spans="1:12" ht="34.5" customHeight="1">
      <c r="A25" s="4">
        <v>21</v>
      </c>
      <c r="B25" s="19" t="s">
        <v>11</v>
      </c>
      <c r="C25" s="19"/>
      <c r="D25" s="17"/>
      <c r="E25" s="23">
        <f>IF(D25="","",(VLOOKUP(D25,'リスト（組手用）'!$A$2:$G$22,2,0)))</f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35" t="s">
        <v>11</v>
      </c>
    </row>
    <row r="26" spans="1:12" ht="34.5" customHeight="1">
      <c r="A26" s="4">
        <v>22</v>
      </c>
      <c r="B26" s="19" t="s">
        <v>11</v>
      </c>
      <c r="C26" s="19"/>
      <c r="D26" s="17"/>
      <c r="E26" s="23">
        <f>IF(D26="","",(VLOOKUP(D26,'リスト（組手用）'!$A$2:$G$22,2,0)))</f>
      </c>
      <c r="F26" s="18" t="s">
        <v>11</v>
      </c>
      <c r="G26" s="18" t="s">
        <v>11</v>
      </c>
      <c r="H26" s="18" t="s">
        <v>11</v>
      </c>
      <c r="I26" s="18" t="s">
        <v>11</v>
      </c>
      <c r="J26" s="18" t="s">
        <v>11</v>
      </c>
      <c r="K26" s="18" t="s">
        <v>11</v>
      </c>
      <c r="L26" s="35" t="s">
        <v>11</v>
      </c>
    </row>
    <row r="27" spans="1:12" ht="34.5" customHeight="1">
      <c r="A27" s="4">
        <v>23</v>
      </c>
      <c r="B27" s="19" t="s">
        <v>11</v>
      </c>
      <c r="C27" s="19"/>
      <c r="D27" s="17"/>
      <c r="E27" s="23">
        <f>IF(D27="","",(VLOOKUP(D27,'リスト（組手用）'!$A$2:$G$22,2,0)))</f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35" t="s">
        <v>11</v>
      </c>
    </row>
    <row r="28" spans="1:12" ht="34.5" customHeight="1">
      <c r="A28" s="4">
        <v>24</v>
      </c>
      <c r="B28" s="19" t="s">
        <v>11</v>
      </c>
      <c r="C28" s="19"/>
      <c r="D28" s="17"/>
      <c r="E28" s="23">
        <f>IF(D28="","",(VLOOKUP(D28,'リスト（組手用）'!$A$2:$G$22,2,0)))</f>
      </c>
      <c r="F28" s="18" t="s">
        <v>11</v>
      </c>
      <c r="G28" s="18" t="s">
        <v>11</v>
      </c>
      <c r="H28" s="18" t="s">
        <v>11</v>
      </c>
      <c r="I28" s="18" t="s">
        <v>11</v>
      </c>
      <c r="J28" s="18" t="s">
        <v>11</v>
      </c>
      <c r="K28" s="18" t="s">
        <v>11</v>
      </c>
      <c r="L28" s="35" t="s">
        <v>11</v>
      </c>
    </row>
    <row r="29" spans="1:12" ht="34.5" customHeight="1">
      <c r="A29" s="4">
        <v>25</v>
      </c>
      <c r="B29" s="19" t="s">
        <v>11</v>
      </c>
      <c r="C29" s="19"/>
      <c r="D29" s="17"/>
      <c r="E29" s="23">
        <f>IF(D29="","",(VLOOKUP(D29,'リスト（組手用）'!$A$2:$G$22,2,0)))</f>
      </c>
      <c r="F29" s="18" t="s">
        <v>11</v>
      </c>
      <c r="G29" s="18" t="s">
        <v>11</v>
      </c>
      <c r="H29" s="18" t="s">
        <v>11</v>
      </c>
      <c r="I29" s="18" t="s">
        <v>11</v>
      </c>
      <c r="J29" s="18" t="s">
        <v>11</v>
      </c>
      <c r="K29" s="18" t="s">
        <v>11</v>
      </c>
      <c r="L29" s="35" t="s">
        <v>11</v>
      </c>
    </row>
    <row r="30" spans="2:3" ht="27.75" customHeight="1">
      <c r="B30" s="8" t="s">
        <v>80</v>
      </c>
      <c r="C30" s="5"/>
    </row>
    <row r="31" spans="2:3" ht="27.75" customHeight="1">
      <c r="B31" s="9" t="s">
        <v>81</v>
      </c>
      <c r="C31" s="5"/>
    </row>
    <row r="32" ht="33" customHeight="1"/>
    <row r="33" ht="33" customHeight="1"/>
    <row r="34" ht="33" customHeight="1"/>
    <row r="35" ht="33" customHeight="1"/>
    <row r="36" ht="33" customHeight="1"/>
    <row r="37" ht="33" customHeight="1"/>
  </sheetData>
  <sheetProtection/>
  <mergeCells count="11">
    <mergeCell ref="I3:I4"/>
    <mergeCell ref="C3:C4"/>
    <mergeCell ref="J3:J4"/>
    <mergeCell ref="K3:K4"/>
    <mergeCell ref="L3:L4"/>
    <mergeCell ref="B3:B4"/>
    <mergeCell ref="D3:D4"/>
    <mergeCell ref="F3:F4"/>
    <mergeCell ref="G3:G4"/>
    <mergeCell ref="H3:H4"/>
    <mergeCell ref="E3:E4"/>
  </mergeCells>
  <dataValidations count="2">
    <dataValidation allowBlank="1" showInputMessage="1" showErrorMessage="1" imeMode="hiragana" sqref="B5:C29 G5:I29 L5:L29"/>
    <dataValidation allowBlank="1" showInputMessage="1" showErrorMessage="1" imeMode="halfAlpha" sqref="F5:F29 J5:K29"/>
  </dataValidations>
  <printOptions/>
  <pageMargins left="0.5905511811023623" right="0" top="0.5905511811023623" bottom="0.1968503937007874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8"/>
  <sheetViews>
    <sheetView view="pageBreakPreview" zoomScale="90" zoomScaleSheetLayoutView="90" zoomScalePageLayoutView="0" workbookViewId="0" topLeftCell="A1">
      <selection activeCell="O12" sqref="O12:P12"/>
    </sheetView>
  </sheetViews>
  <sheetFormatPr defaultColWidth="9.00390625" defaultRowHeight="13.5"/>
  <cols>
    <col min="1" max="1" width="1.00390625" style="0" customWidth="1"/>
    <col min="2" max="7" width="8.125" style="13" customWidth="1"/>
    <col min="8" max="8" width="7.75390625" style="13" customWidth="1"/>
    <col min="9" max="9" width="9.00390625" style="13" customWidth="1"/>
    <col min="10" max="19" width="8.625" style="13" customWidth="1"/>
    <col min="20" max="21" width="9.00390625" style="13" customWidth="1"/>
  </cols>
  <sheetData>
    <row r="1" spans="2:4" ht="14.25">
      <c r="B1" s="12" t="s">
        <v>17</v>
      </c>
      <c r="C1" s="12"/>
      <c r="D1" s="12"/>
    </row>
    <row r="2" spans="1:21" ht="13.5">
      <c r="A2" s="24"/>
      <c r="B2" s="56" t="s">
        <v>18</v>
      </c>
      <c r="C2" s="56"/>
      <c r="D2" s="56"/>
      <c r="E2" s="56"/>
      <c r="F2" s="56"/>
      <c r="G2" s="54" t="s">
        <v>19</v>
      </c>
      <c r="H2" s="55"/>
      <c r="J2" s="56" t="s">
        <v>18</v>
      </c>
      <c r="K2" s="56"/>
      <c r="L2" s="56"/>
      <c r="M2" s="56"/>
      <c r="N2" s="56"/>
      <c r="O2" s="54" t="s">
        <v>19</v>
      </c>
      <c r="P2" s="55"/>
      <c r="Q2"/>
      <c r="R2"/>
      <c r="S2"/>
      <c r="T2"/>
      <c r="U2"/>
    </row>
    <row r="3" spans="2:21" ht="13.5">
      <c r="B3" s="25">
        <f>IF(C3="","",1)</f>
        <v>1</v>
      </c>
      <c r="C3" s="45" t="s">
        <v>49</v>
      </c>
      <c r="D3" s="46"/>
      <c r="E3" s="46"/>
      <c r="F3" s="47"/>
      <c r="G3" s="45" t="s">
        <v>20</v>
      </c>
      <c r="H3" s="47"/>
      <c r="J3" s="25">
        <f>IF(K3="","",B12+1)</f>
        <v>11</v>
      </c>
      <c r="K3" s="45" t="s">
        <v>66</v>
      </c>
      <c r="L3" s="46"/>
      <c r="M3" s="46"/>
      <c r="N3" s="47"/>
      <c r="O3" s="45" t="s">
        <v>88</v>
      </c>
      <c r="P3" s="47"/>
      <c r="Q3"/>
      <c r="R3"/>
      <c r="S3"/>
      <c r="T3"/>
      <c r="U3"/>
    </row>
    <row r="4" spans="2:21" ht="13.5">
      <c r="B4" s="25">
        <f>IF(C4="","",B3+1)</f>
        <v>2</v>
      </c>
      <c r="C4" s="45" t="s">
        <v>55</v>
      </c>
      <c r="D4" s="46"/>
      <c r="E4" s="46"/>
      <c r="F4" s="47"/>
      <c r="G4" s="45" t="s">
        <v>20</v>
      </c>
      <c r="H4" s="47"/>
      <c r="J4" s="25">
        <f>IF(K4="","",J3+1)</f>
        <v>12</v>
      </c>
      <c r="K4" s="45" t="s">
        <v>67</v>
      </c>
      <c r="L4" s="46"/>
      <c r="M4" s="46"/>
      <c r="N4" s="47"/>
      <c r="O4" s="45" t="s">
        <v>87</v>
      </c>
      <c r="P4" s="47"/>
      <c r="Q4"/>
      <c r="R4"/>
      <c r="S4"/>
      <c r="T4"/>
      <c r="U4"/>
    </row>
    <row r="5" spans="2:21" ht="13.5">
      <c r="B5" s="25">
        <f aca="true" t="shared" si="0" ref="B5:B12">IF(C5="","",B4+1)</f>
        <v>3</v>
      </c>
      <c r="C5" s="45" t="s">
        <v>56</v>
      </c>
      <c r="D5" s="46"/>
      <c r="E5" s="46"/>
      <c r="F5" s="47"/>
      <c r="G5" s="45" t="s">
        <v>57</v>
      </c>
      <c r="H5" s="47"/>
      <c r="J5" s="25">
        <f aca="true" t="shared" si="1" ref="J5:J12">IF(K5="","",J4+1)</f>
        <v>13</v>
      </c>
      <c r="K5" s="45" t="s">
        <v>68</v>
      </c>
      <c r="L5" s="46"/>
      <c r="M5" s="46"/>
      <c r="N5" s="47"/>
      <c r="O5" s="45" t="s">
        <v>88</v>
      </c>
      <c r="P5" s="47"/>
      <c r="Q5"/>
      <c r="R5"/>
      <c r="S5"/>
      <c r="T5"/>
      <c r="U5"/>
    </row>
    <row r="6" spans="2:21" ht="13.5">
      <c r="B6" s="25">
        <f t="shared" si="0"/>
        <v>4</v>
      </c>
      <c r="C6" s="45" t="s">
        <v>58</v>
      </c>
      <c r="D6" s="46"/>
      <c r="E6" s="46"/>
      <c r="F6" s="47"/>
      <c r="G6" s="45" t="s">
        <v>20</v>
      </c>
      <c r="H6" s="47"/>
      <c r="J6" s="25">
        <f t="shared" si="1"/>
        <v>14</v>
      </c>
      <c r="K6" s="45" t="s">
        <v>69</v>
      </c>
      <c r="L6" s="46"/>
      <c r="M6" s="46"/>
      <c r="N6" s="47"/>
      <c r="O6" s="45" t="s">
        <v>87</v>
      </c>
      <c r="P6" s="47"/>
      <c r="Q6"/>
      <c r="R6"/>
      <c r="S6"/>
      <c r="T6"/>
      <c r="U6"/>
    </row>
    <row r="7" spans="2:21" ht="13.5">
      <c r="B7" s="25">
        <f t="shared" si="0"/>
        <v>5</v>
      </c>
      <c r="C7" s="45" t="s">
        <v>59</v>
      </c>
      <c r="D7" s="46"/>
      <c r="E7" s="46"/>
      <c r="F7" s="47"/>
      <c r="G7" s="45" t="s">
        <v>57</v>
      </c>
      <c r="H7" s="47"/>
      <c r="J7" s="25">
        <f t="shared" si="1"/>
        <v>15</v>
      </c>
      <c r="K7" s="45" t="s">
        <v>82</v>
      </c>
      <c r="L7" s="46"/>
      <c r="M7" s="46"/>
      <c r="N7" s="47"/>
      <c r="O7" s="45" t="s">
        <v>124</v>
      </c>
      <c r="P7" s="47"/>
      <c r="Q7"/>
      <c r="R7"/>
      <c r="S7"/>
      <c r="T7"/>
      <c r="U7"/>
    </row>
    <row r="8" spans="2:21" ht="13.5">
      <c r="B8" s="25">
        <f t="shared" si="0"/>
        <v>6</v>
      </c>
      <c r="C8" s="45" t="s">
        <v>60</v>
      </c>
      <c r="D8" s="46"/>
      <c r="E8" s="46"/>
      <c r="F8" s="47"/>
      <c r="G8" s="45" t="s">
        <v>86</v>
      </c>
      <c r="H8" s="47"/>
      <c r="J8" s="25">
        <f t="shared" si="1"/>
      </c>
      <c r="K8" s="45"/>
      <c r="L8" s="46"/>
      <c r="M8" s="46"/>
      <c r="N8" s="47"/>
      <c r="O8" s="45"/>
      <c r="P8" s="47"/>
      <c r="Q8"/>
      <c r="R8"/>
      <c r="S8"/>
      <c r="T8"/>
      <c r="U8"/>
    </row>
    <row r="9" spans="2:21" ht="13.5">
      <c r="B9" s="25">
        <f t="shared" si="0"/>
        <v>7</v>
      </c>
      <c r="C9" s="45" t="s">
        <v>63</v>
      </c>
      <c r="D9" s="46"/>
      <c r="E9" s="46"/>
      <c r="F9" s="47"/>
      <c r="G9" s="45" t="s">
        <v>61</v>
      </c>
      <c r="H9" s="47"/>
      <c r="J9" s="25">
        <f t="shared" si="1"/>
      </c>
      <c r="K9" s="45"/>
      <c r="L9" s="46"/>
      <c r="M9" s="46"/>
      <c r="N9" s="47"/>
      <c r="O9" s="45"/>
      <c r="P9" s="47"/>
      <c r="Q9"/>
      <c r="R9"/>
      <c r="S9"/>
      <c r="T9"/>
      <c r="U9"/>
    </row>
    <row r="10" spans="2:21" ht="13.5">
      <c r="B10" s="25">
        <f t="shared" si="0"/>
        <v>8</v>
      </c>
      <c r="C10" s="45" t="s">
        <v>62</v>
      </c>
      <c r="D10" s="46"/>
      <c r="E10" s="46"/>
      <c r="F10" s="47"/>
      <c r="G10" s="45" t="s">
        <v>87</v>
      </c>
      <c r="H10" s="47"/>
      <c r="J10" s="25">
        <f t="shared" si="1"/>
      </c>
      <c r="K10" s="45"/>
      <c r="L10" s="46"/>
      <c r="M10" s="46"/>
      <c r="N10" s="47"/>
      <c r="O10" s="45"/>
      <c r="P10" s="47"/>
      <c r="Q10"/>
      <c r="R10"/>
      <c r="S10"/>
      <c r="T10"/>
      <c r="U10"/>
    </row>
    <row r="11" spans="2:21" ht="13.5">
      <c r="B11" s="25">
        <f t="shared" si="0"/>
        <v>9</v>
      </c>
      <c r="C11" s="45" t="s">
        <v>64</v>
      </c>
      <c r="D11" s="46"/>
      <c r="E11" s="46"/>
      <c r="F11" s="47"/>
      <c r="G11" s="45" t="s">
        <v>61</v>
      </c>
      <c r="H11" s="47"/>
      <c r="J11" s="25">
        <f t="shared" si="1"/>
      </c>
      <c r="K11" s="45"/>
      <c r="L11" s="46"/>
      <c r="M11" s="46"/>
      <c r="N11" s="47"/>
      <c r="O11" s="45"/>
      <c r="P11" s="47"/>
      <c r="Q11"/>
      <c r="R11"/>
      <c r="S11"/>
      <c r="U11"/>
    </row>
    <row r="12" spans="2:21" ht="13.5">
      <c r="B12" s="25">
        <f t="shared" si="0"/>
        <v>10</v>
      </c>
      <c r="C12" s="45" t="s">
        <v>65</v>
      </c>
      <c r="D12" s="46"/>
      <c r="E12" s="46"/>
      <c r="F12" s="47"/>
      <c r="G12" s="45" t="s">
        <v>87</v>
      </c>
      <c r="H12" s="47"/>
      <c r="J12" s="25">
        <f t="shared" si="1"/>
      </c>
      <c r="K12" s="45"/>
      <c r="L12" s="46"/>
      <c r="M12" s="46"/>
      <c r="N12" s="47"/>
      <c r="O12" s="45"/>
      <c r="P12" s="47"/>
      <c r="Q12"/>
      <c r="R12"/>
      <c r="S12"/>
      <c r="T12">
        <f>MAX(B3:J12)</f>
        <v>15</v>
      </c>
      <c r="U12"/>
    </row>
    <row r="13" spans="2:7" ht="13.5">
      <c r="B13" s="14" t="s">
        <v>21</v>
      </c>
      <c r="C13" s="14"/>
      <c r="D13" s="14"/>
      <c r="E13" s="14"/>
      <c r="F13" s="15"/>
      <c r="G13" s="15"/>
    </row>
    <row r="15" spans="2:4" ht="14.25">
      <c r="B15" s="12" t="s">
        <v>22</v>
      </c>
      <c r="C15" s="12"/>
      <c r="D15" s="12"/>
    </row>
    <row r="16" spans="1:16" ht="13.5">
      <c r="A16" s="24"/>
      <c r="B16" s="54" t="s">
        <v>23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5"/>
    </row>
    <row r="17" spans="2:16" ht="13.5">
      <c r="B17" s="25">
        <f>IF(J12="",MAX(B3:J12)+1,J12+1)</f>
        <v>16</v>
      </c>
      <c r="C17" s="42" t="s">
        <v>108</v>
      </c>
      <c r="D17" s="43"/>
      <c r="E17" s="43"/>
      <c r="F17" s="44"/>
      <c r="G17" s="25">
        <f>IF(H17="","",B31+1)</f>
        <v>31</v>
      </c>
      <c r="H17" s="57" t="s">
        <v>89</v>
      </c>
      <c r="I17" s="58"/>
      <c r="J17" s="58"/>
      <c r="K17" s="59"/>
      <c r="L17" s="25">
        <f>IF(M17="","",G31+1)</f>
        <v>46</v>
      </c>
      <c r="M17" s="51" t="s">
        <v>107</v>
      </c>
      <c r="N17" s="52"/>
      <c r="O17" s="52"/>
      <c r="P17" s="53"/>
    </row>
    <row r="18" spans="2:16" ht="13.5">
      <c r="B18" s="25">
        <f>IF(C18="","",B17+1)</f>
        <v>17</v>
      </c>
      <c r="C18" s="42" t="s">
        <v>70</v>
      </c>
      <c r="D18" s="43"/>
      <c r="E18" s="43"/>
      <c r="F18" s="44"/>
      <c r="G18" s="25">
        <f>IF(H18="","",G17+1)</f>
        <v>32</v>
      </c>
      <c r="H18" s="57" t="s">
        <v>90</v>
      </c>
      <c r="I18" s="58"/>
      <c r="J18" s="58"/>
      <c r="K18" s="59"/>
      <c r="L18" s="25">
        <f>IF(M18="","",L17+1)</f>
        <v>47</v>
      </c>
      <c r="M18" s="57" t="s">
        <v>109</v>
      </c>
      <c r="N18" s="58"/>
      <c r="O18" s="58"/>
      <c r="P18" s="59"/>
    </row>
    <row r="19" spans="2:16" ht="13.5">
      <c r="B19" s="25">
        <f aca="true" t="shared" si="2" ref="B19:B26">IF(C19="","",B18+1)</f>
        <v>18</v>
      </c>
      <c r="C19" s="42" t="s">
        <v>71</v>
      </c>
      <c r="D19" s="43"/>
      <c r="E19" s="43"/>
      <c r="F19" s="44"/>
      <c r="G19" s="25">
        <f aca="true" t="shared" si="3" ref="G19:G26">IF(H19="","",G18+1)</f>
        <v>33</v>
      </c>
      <c r="H19" s="57" t="s">
        <v>91</v>
      </c>
      <c r="I19" s="58"/>
      <c r="J19" s="58"/>
      <c r="K19" s="59"/>
      <c r="L19" s="25">
        <f aca="true" t="shared" si="4" ref="L19:L26">IF(M19="","",L18+1)</f>
        <v>48</v>
      </c>
      <c r="M19" s="57" t="s">
        <v>110</v>
      </c>
      <c r="N19" s="58"/>
      <c r="O19" s="58"/>
      <c r="P19" s="59"/>
    </row>
    <row r="20" spans="2:16" ht="13.5">
      <c r="B20" s="25">
        <f t="shared" si="2"/>
        <v>19</v>
      </c>
      <c r="C20" s="42" t="s">
        <v>84</v>
      </c>
      <c r="D20" s="43"/>
      <c r="E20" s="43"/>
      <c r="F20" s="44"/>
      <c r="G20" s="25">
        <f t="shared" si="3"/>
        <v>34</v>
      </c>
      <c r="H20" s="57" t="s">
        <v>92</v>
      </c>
      <c r="I20" s="58"/>
      <c r="J20" s="58"/>
      <c r="K20" s="59"/>
      <c r="L20" s="25">
        <f t="shared" si="4"/>
        <v>49</v>
      </c>
      <c r="M20" s="51" t="s">
        <v>121</v>
      </c>
      <c r="N20" s="52"/>
      <c r="O20" s="52"/>
      <c r="P20" s="53"/>
    </row>
    <row r="21" spans="2:16" ht="13.5">
      <c r="B21" s="25">
        <f t="shared" si="2"/>
        <v>20</v>
      </c>
      <c r="C21" s="42" t="s">
        <v>85</v>
      </c>
      <c r="D21" s="43"/>
      <c r="E21" s="43"/>
      <c r="F21" s="44"/>
      <c r="G21" s="25">
        <f t="shared" si="3"/>
        <v>35</v>
      </c>
      <c r="H21" s="57" t="s">
        <v>93</v>
      </c>
      <c r="I21" s="58"/>
      <c r="J21" s="58"/>
      <c r="K21" s="59"/>
      <c r="L21" s="25">
        <f t="shared" si="4"/>
        <v>50</v>
      </c>
      <c r="M21" s="51" t="s">
        <v>117</v>
      </c>
      <c r="N21" s="52"/>
      <c r="O21" s="52"/>
      <c r="P21" s="53"/>
    </row>
    <row r="22" spans="2:16" ht="13.5">
      <c r="B22" s="25">
        <f t="shared" si="2"/>
        <v>21</v>
      </c>
      <c r="C22" s="42" t="s">
        <v>72</v>
      </c>
      <c r="D22" s="43"/>
      <c r="E22" s="43"/>
      <c r="F22" s="44"/>
      <c r="G22" s="25">
        <f t="shared" si="3"/>
        <v>36</v>
      </c>
      <c r="H22" s="57" t="s">
        <v>94</v>
      </c>
      <c r="I22" s="58"/>
      <c r="J22" s="58"/>
      <c r="K22" s="59"/>
      <c r="L22" s="25">
        <f t="shared" si="4"/>
        <v>51</v>
      </c>
      <c r="M22" s="57" t="s">
        <v>118</v>
      </c>
      <c r="N22" s="58"/>
      <c r="O22" s="58"/>
      <c r="P22" s="59"/>
    </row>
    <row r="23" spans="2:16" ht="13.5">
      <c r="B23" s="25">
        <f t="shared" si="2"/>
        <v>22</v>
      </c>
      <c r="C23" s="42" t="s">
        <v>73</v>
      </c>
      <c r="D23" s="43"/>
      <c r="E23" s="43"/>
      <c r="F23" s="44"/>
      <c r="G23" s="25">
        <f t="shared" si="3"/>
        <v>37</v>
      </c>
      <c r="H23" s="57" t="s">
        <v>98</v>
      </c>
      <c r="I23" s="58"/>
      <c r="J23" s="58"/>
      <c r="K23" s="59"/>
      <c r="L23" s="25">
        <f t="shared" si="4"/>
        <v>52</v>
      </c>
      <c r="M23" s="51" t="s">
        <v>119</v>
      </c>
      <c r="N23" s="52"/>
      <c r="O23" s="52"/>
      <c r="P23" s="53"/>
    </row>
    <row r="24" spans="2:16" ht="13.5">
      <c r="B24" s="25">
        <f t="shared" si="2"/>
        <v>23</v>
      </c>
      <c r="C24" s="42" t="s">
        <v>122</v>
      </c>
      <c r="D24" s="43"/>
      <c r="E24" s="43"/>
      <c r="F24" s="44"/>
      <c r="G24" s="25">
        <f t="shared" si="3"/>
        <v>38</v>
      </c>
      <c r="H24" s="51" t="s">
        <v>99</v>
      </c>
      <c r="I24" s="52"/>
      <c r="J24" s="52"/>
      <c r="K24" s="53"/>
      <c r="L24" s="25">
        <f t="shared" si="4"/>
        <v>53</v>
      </c>
      <c r="M24" s="51" t="s">
        <v>120</v>
      </c>
      <c r="N24" s="52"/>
      <c r="O24" s="52"/>
      <c r="P24" s="53"/>
    </row>
    <row r="25" spans="2:16" ht="13.5">
      <c r="B25" s="25">
        <f t="shared" si="2"/>
        <v>24</v>
      </c>
      <c r="C25" s="42" t="s">
        <v>123</v>
      </c>
      <c r="D25" s="43"/>
      <c r="E25" s="43"/>
      <c r="F25" s="44"/>
      <c r="G25" s="25">
        <f t="shared" si="3"/>
        <v>39</v>
      </c>
      <c r="H25" s="51" t="s">
        <v>100</v>
      </c>
      <c r="I25" s="52"/>
      <c r="J25" s="52"/>
      <c r="K25" s="53"/>
      <c r="L25" s="25" t="s">
        <v>3</v>
      </c>
      <c r="M25" s="57"/>
      <c r="N25" s="58"/>
      <c r="O25" s="58"/>
      <c r="P25" s="59"/>
    </row>
    <row r="26" spans="2:16" ht="13.5">
      <c r="B26" s="25">
        <f t="shared" si="2"/>
        <v>25</v>
      </c>
      <c r="C26" s="42" t="s">
        <v>96</v>
      </c>
      <c r="D26" s="43"/>
      <c r="E26" s="43"/>
      <c r="F26" s="44"/>
      <c r="G26" s="25">
        <f t="shared" si="3"/>
        <v>40</v>
      </c>
      <c r="H26" s="51" t="s">
        <v>101</v>
      </c>
      <c r="I26" s="52"/>
      <c r="J26" s="52"/>
      <c r="K26" s="53"/>
      <c r="L26" s="25">
        <f t="shared" si="4"/>
      </c>
      <c r="M26" s="45"/>
      <c r="N26" s="46"/>
      <c r="O26" s="46"/>
      <c r="P26" s="47"/>
    </row>
    <row r="27" spans="2:16" ht="13.5">
      <c r="B27" s="25">
        <f>IF(C27="","",B26+1)</f>
        <v>26</v>
      </c>
      <c r="C27" s="48" t="s">
        <v>113</v>
      </c>
      <c r="D27" s="49"/>
      <c r="E27" s="49"/>
      <c r="F27" s="50"/>
      <c r="G27" s="25">
        <f>IF(H27="","",G26+1)</f>
        <v>41</v>
      </c>
      <c r="H27" s="51" t="s">
        <v>102</v>
      </c>
      <c r="I27" s="52"/>
      <c r="J27" s="52"/>
      <c r="K27" s="53"/>
      <c r="L27" s="25">
        <f>IF(M27="","",L26+1)</f>
      </c>
      <c r="M27" s="45"/>
      <c r="N27" s="46"/>
      <c r="O27" s="46"/>
      <c r="P27" s="47"/>
    </row>
    <row r="28" spans="2:16" ht="13.5">
      <c r="B28" s="25">
        <f>IF(C28="","",B27+1)</f>
        <v>27</v>
      </c>
      <c r="C28" s="48" t="s">
        <v>114</v>
      </c>
      <c r="D28" s="49"/>
      <c r="E28" s="49"/>
      <c r="F28" s="50"/>
      <c r="G28" s="25">
        <f>IF(H28="","",G27+1)</f>
        <v>42</v>
      </c>
      <c r="H28" s="45" t="s">
        <v>103</v>
      </c>
      <c r="I28" s="46"/>
      <c r="J28" s="46"/>
      <c r="K28" s="47"/>
      <c r="L28" s="25">
        <f>IF(M28="","",L27+1)</f>
      </c>
      <c r="M28" s="45"/>
      <c r="N28" s="46"/>
      <c r="O28" s="46"/>
      <c r="P28" s="47"/>
    </row>
    <row r="29" spans="2:16" ht="13.5">
      <c r="B29" s="25">
        <f>IF(C29="","",B28+1)</f>
        <v>28</v>
      </c>
      <c r="C29" s="42" t="s">
        <v>97</v>
      </c>
      <c r="D29" s="43"/>
      <c r="E29" s="43"/>
      <c r="F29" s="44"/>
      <c r="G29" s="25">
        <f>IF(H29="","",G28+1)</f>
        <v>43</v>
      </c>
      <c r="H29" s="45" t="s">
        <v>104</v>
      </c>
      <c r="I29" s="46"/>
      <c r="J29" s="46"/>
      <c r="K29" s="47"/>
      <c r="L29" s="25">
        <f>IF(M29="","",L28+1)</f>
      </c>
      <c r="M29" s="45"/>
      <c r="N29" s="46"/>
      <c r="O29" s="46"/>
      <c r="P29" s="47"/>
    </row>
    <row r="30" spans="2:16" ht="13.5">
      <c r="B30" s="25">
        <f>IF(C30="","",B29+1)</f>
        <v>29</v>
      </c>
      <c r="C30" s="48" t="s">
        <v>115</v>
      </c>
      <c r="D30" s="49"/>
      <c r="E30" s="49"/>
      <c r="F30" s="50"/>
      <c r="G30" s="25">
        <f>IF(H30="","",G29+1)</f>
        <v>44</v>
      </c>
      <c r="H30" s="57" t="s">
        <v>105</v>
      </c>
      <c r="I30" s="58"/>
      <c r="J30" s="58"/>
      <c r="K30" s="59"/>
      <c r="L30" s="25">
        <f>IF(M30="","",L29+1)</f>
      </c>
      <c r="M30" s="45"/>
      <c r="N30" s="46"/>
      <c r="O30" s="46"/>
      <c r="P30" s="47"/>
    </row>
    <row r="31" spans="2:16" ht="13.5">
      <c r="B31" s="25">
        <f>IF(C31="","",B30+1)</f>
        <v>30</v>
      </c>
      <c r="C31" s="48" t="s">
        <v>116</v>
      </c>
      <c r="D31" s="49"/>
      <c r="E31" s="49"/>
      <c r="F31" s="50"/>
      <c r="G31" s="25">
        <f>IF(H31="","",G30+1)</f>
        <v>45</v>
      </c>
      <c r="H31" s="51" t="s">
        <v>106</v>
      </c>
      <c r="I31" s="52"/>
      <c r="J31" s="52"/>
      <c r="K31" s="53"/>
      <c r="L31" s="25">
        <f>IF(M31="","",L30+1)</f>
      </c>
      <c r="M31" s="45"/>
      <c r="N31" s="46"/>
      <c r="O31" s="46"/>
      <c r="P31" s="47"/>
    </row>
    <row r="32" spans="2:9" ht="13.5">
      <c r="B32" s="14" t="s">
        <v>24</v>
      </c>
      <c r="C32" s="14"/>
      <c r="D32" s="14"/>
      <c r="E32" s="14"/>
      <c r="F32" s="14"/>
      <c r="G32" s="14"/>
      <c r="H32" s="14"/>
      <c r="I32" s="14"/>
    </row>
    <row r="34" ht="14.25">
      <c r="B34" s="12" t="s">
        <v>25</v>
      </c>
    </row>
    <row r="35" spans="2:21" ht="13.5">
      <c r="B35" s="54" t="s">
        <v>26</v>
      </c>
      <c r="C35" s="62"/>
      <c r="D35" s="55"/>
      <c r="E35" s="54" t="s">
        <v>27</v>
      </c>
      <c r="F35" s="55"/>
      <c r="G35" s="54" t="s">
        <v>111</v>
      </c>
      <c r="H35" s="55"/>
      <c r="T35"/>
      <c r="U35"/>
    </row>
    <row r="36" spans="2:21" ht="13.5">
      <c r="B36" s="45" t="s">
        <v>50</v>
      </c>
      <c r="C36" s="46"/>
      <c r="D36" s="47"/>
      <c r="E36" s="60" t="s">
        <v>83</v>
      </c>
      <c r="F36" s="61"/>
      <c r="G36" s="60" t="s">
        <v>83</v>
      </c>
      <c r="H36" s="61"/>
      <c r="T36"/>
      <c r="U36"/>
    </row>
    <row r="37" spans="2:21" ht="13.5">
      <c r="B37" s="45" t="s">
        <v>74</v>
      </c>
      <c r="C37" s="46"/>
      <c r="D37" s="47"/>
      <c r="E37" s="60" t="s">
        <v>28</v>
      </c>
      <c r="F37" s="61"/>
      <c r="G37" s="60" t="s">
        <v>83</v>
      </c>
      <c r="H37" s="61"/>
      <c r="T37"/>
      <c r="U37"/>
    </row>
    <row r="38" spans="2:21" ht="13.5">
      <c r="B38" s="45" t="s">
        <v>29</v>
      </c>
      <c r="C38" s="46"/>
      <c r="D38" s="47"/>
      <c r="E38" s="60" t="s">
        <v>30</v>
      </c>
      <c r="F38" s="61"/>
      <c r="G38" s="60" t="s">
        <v>83</v>
      </c>
      <c r="H38" s="61"/>
      <c r="T38"/>
      <c r="U38"/>
    </row>
    <row r="39" spans="2:8" ht="13.5">
      <c r="B39" s="14" t="s">
        <v>112</v>
      </c>
      <c r="C39" s="14"/>
      <c r="D39" s="14"/>
      <c r="E39" s="15"/>
      <c r="F39" s="15"/>
      <c r="G39" s="15"/>
      <c r="H39" s="15"/>
    </row>
    <row r="41" spans="2:23" ht="14.25">
      <c r="B41" s="26" t="s">
        <v>31</v>
      </c>
      <c r="C41" s="27"/>
      <c r="D41" s="27"/>
      <c r="E41" s="27"/>
      <c r="F41" s="27"/>
      <c r="G41" s="27"/>
      <c r="H41" s="27"/>
      <c r="I41" s="28" t="s">
        <v>32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9"/>
      <c r="W41" s="29"/>
    </row>
    <row r="42" spans="2:23" ht="13.5">
      <c r="B42" s="60" t="s">
        <v>26</v>
      </c>
      <c r="C42" s="63"/>
      <c r="D42" s="61"/>
      <c r="E42" s="30" t="s">
        <v>33</v>
      </c>
      <c r="F42" s="31" t="s">
        <v>34</v>
      </c>
      <c r="G42" s="31" t="s">
        <v>35</v>
      </c>
      <c r="H42" s="31" t="s">
        <v>36</v>
      </c>
      <c r="I42" s="30" t="s">
        <v>37</v>
      </c>
      <c r="J42" s="30" t="s">
        <v>38</v>
      </c>
      <c r="K42" s="30" t="s">
        <v>39</v>
      </c>
      <c r="L42" s="30" t="s">
        <v>40</v>
      </c>
      <c r="M42" s="36"/>
      <c r="N42" s="36"/>
      <c r="O42" s="36"/>
      <c r="P42" s="36"/>
      <c r="Q42" s="36"/>
      <c r="R42" s="36"/>
      <c r="S42" s="36"/>
      <c r="T42" s="27"/>
      <c r="U42" s="27"/>
      <c r="V42" s="29"/>
      <c r="W42" s="29"/>
    </row>
    <row r="43" spans="2:23" ht="13.5">
      <c r="B43" s="45" t="s">
        <v>75</v>
      </c>
      <c r="C43" s="46"/>
      <c r="D43" s="47"/>
      <c r="E43" s="31" t="s">
        <v>41</v>
      </c>
      <c r="F43" s="31" t="s">
        <v>41</v>
      </c>
      <c r="G43" s="31" t="s">
        <v>41</v>
      </c>
      <c r="H43" s="31" t="s">
        <v>42</v>
      </c>
      <c r="I43" s="31" t="s">
        <v>43</v>
      </c>
      <c r="J43" s="31" t="s">
        <v>43</v>
      </c>
      <c r="K43" s="31" t="s">
        <v>44</v>
      </c>
      <c r="L43" s="31" t="s">
        <v>42</v>
      </c>
      <c r="M43" s="37"/>
      <c r="N43" s="37"/>
      <c r="O43" s="37"/>
      <c r="P43" s="37"/>
      <c r="Q43" s="37"/>
      <c r="R43" s="37"/>
      <c r="S43" s="37"/>
      <c r="T43" s="27"/>
      <c r="U43" s="27"/>
      <c r="V43" s="29"/>
      <c r="W43" s="29"/>
    </row>
    <row r="44" spans="2:23" ht="13.5">
      <c r="B44" s="45" t="s">
        <v>76</v>
      </c>
      <c r="C44" s="46"/>
      <c r="D44" s="47"/>
      <c r="E44" s="31" t="s">
        <v>44</v>
      </c>
      <c r="F44" s="31" t="s">
        <v>44</v>
      </c>
      <c r="G44" s="31" t="s">
        <v>44</v>
      </c>
      <c r="H44" s="31" t="s">
        <v>44</v>
      </c>
      <c r="I44" s="31" t="s">
        <v>43</v>
      </c>
      <c r="J44" s="31" t="s">
        <v>43</v>
      </c>
      <c r="K44" s="31" t="s">
        <v>44</v>
      </c>
      <c r="L44" s="31" t="s">
        <v>42</v>
      </c>
      <c r="M44" s="37"/>
      <c r="N44" s="37"/>
      <c r="O44" s="37"/>
      <c r="P44" s="37"/>
      <c r="Q44" s="37"/>
      <c r="R44" s="37"/>
      <c r="S44" s="37"/>
      <c r="T44" s="27"/>
      <c r="U44" s="27"/>
      <c r="V44" s="29"/>
      <c r="W44" s="29"/>
    </row>
    <row r="45" spans="2:23" ht="13.5">
      <c r="B45" s="45" t="s">
        <v>77</v>
      </c>
      <c r="C45" s="46"/>
      <c r="D45" s="47"/>
      <c r="E45" s="31" t="s">
        <v>44</v>
      </c>
      <c r="F45" s="31" t="s">
        <v>44</v>
      </c>
      <c r="G45" s="31" t="s">
        <v>44</v>
      </c>
      <c r="H45" s="31" t="s">
        <v>42</v>
      </c>
      <c r="I45" s="31" t="s">
        <v>42</v>
      </c>
      <c r="J45" s="31" t="s">
        <v>42</v>
      </c>
      <c r="K45" s="31" t="s">
        <v>43</v>
      </c>
      <c r="L45" s="31" t="s">
        <v>42</v>
      </c>
      <c r="M45" s="37"/>
      <c r="N45" s="37"/>
      <c r="O45" s="37"/>
      <c r="P45" s="37"/>
      <c r="Q45" s="37"/>
      <c r="R45" s="37"/>
      <c r="S45" s="37"/>
      <c r="T45" s="27"/>
      <c r="U45" s="27"/>
      <c r="V45" s="29"/>
      <c r="W45" s="29"/>
    </row>
    <row r="46" spans="2:23" ht="13.5">
      <c r="B46" s="45" t="s">
        <v>78</v>
      </c>
      <c r="C46" s="46"/>
      <c r="D46" s="47"/>
      <c r="E46" s="31" t="s">
        <v>44</v>
      </c>
      <c r="F46" s="31" t="s">
        <v>44</v>
      </c>
      <c r="G46" s="31" t="s">
        <v>44</v>
      </c>
      <c r="H46" s="31" t="s">
        <v>44</v>
      </c>
      <c r="I46" s="31" t="s">
        <v>42</v>
      </c>
      <c r="J46" s="31" t="s">
        <v>42</v>
      </c>
      <c r="K46" s="31" t="s">
        <v>43</v>
      </c>
      <c r="L46" s="31" t="s">
        <v>42</v>
      </c>
      <c r="M46" s="37"/>
      <c r="N46" s="37"/>
      <c r="O46" s="37"/>
      <c r="P46" s="37"/>
      <c r="Q46" s="37"/>
      <c r="R46" s="37"/>
      <c r="S46" s="37"/>
      <c r="T46" s="27"/>
      <c r="U46" s="27"/>
      <c r="V46" s="29"/>
      <c r="W46" s="29"/>
    </row>
    <row r="47" spans="2:23" ht="13.5">
      <c r="B47" s="45" t="s">
        <v>45</v>
      </c>
      <c r="C47" s="46"/>
      <c r="D47" s="47"/>
      <c r="E47" s="31" t="s">
        <v>44</v>
      </c>
      <c r="F47" s="31" t="s">
        <v>44</v>
      </c>
      <c r="G47" s="31" t="s">
        <v>44</v>
      </c>
      <c r="H47" s="31" t="s">
        <v>44</v>
      </c>
      <c r="I47" s="31" t="s">
        <v>43</v>
      </c>
      <c r="J47" s="31" t="s">
        <v>43</v>
      </c>
      <c r="K47" s="31" t="s">
        <v>44</v>
      </c>
      <c r="L47" s="31" t="s">
        <v>42</v>
      </c>
      <c r="M47" s="37"/>
      <c r="N47" s="37"/>
      <c r="O47" s="37"/>
      <c r="P47" s="37"/>
      <c r="Q47" s="37"/>
      <c r="R47" s="37"/>
      <c r="S47" s="37"/>
      <c r="T47" s="27"/>
      <c r="U47" s="27"/>
      <c r="V47" s="29"/>
      <c r="W47" s="29"/>
    </row>
    <row r="48" spans="2:23" ht="13.5">
      <c r="B48" s="45" t="s">
        <v>46</v>
      </c>
      <c r="C48" s="46"/>
      <c r="D48" s="47"/>
      <c r="E48" s="31" t="s">
        <v>44</v>
      </c>
      <c r="F48" s="31" t="s">
        <v>44</v>
      </c>
      <c r="G48" s="31" t="s">
        <v>44</v>
      </c>
      <c r="H48" s="31" t="s">
        <v>44</v>
      </c>
      <c r="I48" s="31" t="s">
        <v>44</v>
      </c>
      <c r="J48" s="31" t="s">
        <v>44</v>
      </c>
      <c r="K48" s="31" t="s">
        <v>43</v>
      </c>
      <c r="L48" s="31" t="s">
        <v>42</v>
      </c>
      <c r="M48" s="37"/>
      <c r="N48" s="37"/>
      <c r="O48" s="37"/>
      <c r="P48" s="37"/>
      <c r="Q48" s="37"/>
      <c r="R48" s="37"/>
      <c r="S48" s="37"/>
      <c r="T48" s="27"/>
      <c r="U48" s="27"/>
      <c r="V48" s="29"/>
      <c r="W48" s="29"/>
    </row>
    <row r="49" spans="2:23" ht="13.5">
      <c r="B49" s="45" t="s">
        <v>47</v>
      </c>
      <c r="C49" s="46"/>
      <c r="D49" s="47"/>
      <c r="E49" s="31" t="s">
        <v>44</v>
      </c>
      <c r="F49" s="31" t="s">
        <v>44</v>
      </c>
      <c r="G49" s="31" t="s">
        <v>44</v>
      </c>
      <c r="H49" s="31" t="s">
        <v>44</v>
      </c>
      <c r="I49" s="31" t="s">
        <v>43</v>
      </c>
      <c r="J49" s="31" t="s">
        <v>43</v>
      </c>
      <c r="K49" s="31" t="s">
        <v>44</v>
      </c>
      <c r="L49" s="31" t="s">
        <v>42</v>
      </c>
      <c r="M49" s="37"/>
      <c r="N49" s="37"/>
      <c r="O49" s="37"/>
      <c r="P49" s="37"/>
      <c r="Q49" s="37"/>
      <c r="R49" s="37"/>
      <c r="S49" s="37"/>
      <c r="T49" s="27"/>
      <c r="U49" s="27"/>
      <c r="V49" s="29"/>
      <c r="W49" s="29"/>
    </row>
    <row r="50" spans="2:23" ht="13.5">
      <c r="B50" s="27" t="s">
        <v>48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9"/>
      <c r="W50" s="29"/>
    </row>
    <row r="51" spans="2:23" ht="13.5">
      <c r="B51" s="27" t="s">
        <v>95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9"/>
      <c r="W51" s="29"/>
    </row>
    <row r="52" spans="2:23" ht="13.5">
      <c r="B52" s="27" t="s">
        <v>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</row>
    <row r="53" spans="2:23" ht="13.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9"/>
      <c r="W53" s="29"/>
    </row>
    <row r="54" spans="2:23" ht="13.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9"/>
      <c r="W54" s="29"/>
    </row>
    <row r="55" spans="2:23" ht="13.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9"/>
      <c r="W55" s="29"/>
    </row>
    <row r="56" spans="2:23" ht="13.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9"/>
      <c r="W56" s="29"/>
    </row>
    <row r="57" spans="2:23" ht="13.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9"/>
      <c r="W57" s="29"/>
    </row>
    <row r="58" spans="2:23" ht="13.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9"/>
      <c r="W58" s="29"/>
    </row>
  </sheetData>
  <sheetProtection/>
  <mergeCells count="110">
    <mergeCell ref="M21:P21"/>
    <mergeCell ref="M25:P25"/>
    <mergeCell ref="G36:H36"/>
    <mergeCell ref="G37:H37"/>
    <mergeCell ref="G38:H38"/>
    <mergeCell ref="G35:H35"/>
    <mergeCell ref="M23:P23"/>
    <mergeCell ref="M22:P22"/>
    <mergeCell ref="M26:P26"/>
    <mergeCell ref="M30:P30"/>
    <mergeCell ref="M17:P17"/>
    <mergeCell ref="M18:P18"/>
    <mergeCell ref="M19:P19"/>
    <mergeCell ref="K11:N11"/>
    <mergeCell ref="B16:P16"/>
    <mergeCell ref="B37:D37"/>
    <mergeCell ref="E37:F37"/>
    <mergeCell ref="M20:P20"/>
    <mergeCell ref="B36:D36"/>
    <mergeCell ref="E36:F36"/>
    <mergeCell ref="K9:N9"/>
    <mergeCell ref="O9:P9"/>
    <mergeCell ref="K10:N10"/>
    <mergeCell ref="O10:P10"/>
    <mergeCell ref="O11:P11"/>
    <mergeCell ref="K12:N12"/>
    <mergeCell ref="O12:P12"/>
    <mergeCell ref="K6:N6"/>
    <mergeCell ref="O6:P6"/>
    <mergeCell ref="K7:N7"/>
    <mergeCell ref="O7:P7"/>
    <mergeCell ref="K8:N8"/>
    <mergeCell ref="O8:P8"/>
    <mergeCell ref="B46:D46"/>
    <mergeCell ref="B47:D47"/>
    <mergeCell ref="J2:N2"/>
    <mergeCell ref="O2:P2"/>
    <mergeCell ref="K3:N3"/>
    <mergeCell ref="O3:P3"/>
    <mergeCell ref="K4:N4"/>
    <mergeCell ref="O4:P4"/>
    <mergeCell ref="K5:N5"/>
    <mergeCell ref="O5:P5"/>
    <mergeCell ref="E35:F35"/>
    <mergeCell ref="C27:F27"/>
    <mergeCell ref="C31:F31"/>
    <mergeCell ref="H30:K30"/>
    <mergeCell ref="B48:D48"/>
    <mergeCell ref="B49:D49"/>
    <mergeCell ref="B42:D42"/>
    <mergeCell ref="B43:D43"/>
    <mergeCell ref="B44:D44"/>
    <mergeCell ref="B45:D45"/>
    <mergeCell ref="C23:F23"/>
    <mergeCell ref="H23:K23"/>
    <mergeCell ref="C24:F24"/>
    <mergeCell ref="H24:K24"/>
    <mergeCell ref="B38:D38"/>
    <mergeCell ref="E38:F38"/>
    <mergeCell ref="C25:F25"/>
    <mergeCell ref="H25:K25"/>
    <mergeCell ref="C26:F26"/>
    <mergeCell ref="B35:D35"/>
    <mergeCell ref="C12:F12"/>
    <mergeCell ref="G12:H12"/>
    <mergeCell ref="H17:K17"/>
    <mergeCell ref="H18:K18"/>
    <mergeCell ref="H19:K19"/>
    <mergeCell ref="C21:F21"/>
    <mergeCell ref="C20:F20"/>
    <mergeCell ref="C17:F17"/>
    <mergeCell ref="C18:F18"/>
    <mergeCell ref="H20:K20"/>
    <mergeCell ref="H21:K21"/>
    <mergeCell ref="H22:K22"/>
    <mergeCell ref="C19:F19"/>
    <mergeCell ref="C22:F22"/>
    <mergeCell ref="G8:H8"/>
    <mergeCell ref="C9:F9"/>
    <mergeCell ref="G9:H9"/>
    <mergeCell ref="C10:F10"/>
    <mergeCell ref="G10:H10"/>
    <mergeCell ref="C11:F11"/>
    <mergeCell ref="G11:H11"/>
    <mergeCell ref="G2:H2"/>
    <mergeCell ref="C3:F3"/>
    <mergeCell ref="G3:H3"/>
    <mergeCell ref="C4:F4"/>
    <mergeCell ref="G4:H4"/>
    <mergeCell ref="B2:F2"/>
    <mergeCell ref="M31:P31"/>
    <mergeCell ref="H26:K26"/>
    <mergeCell ref="H31:K31"/>
    <mergeCell ref="M24:P24"/>
    <mergeCell ref="M27:P27"/>
    <mergeCell ref="C28:F28"/>
    <mergeCell ref="M28:P28"/>
    <mergeCell ref="H27:K27"/>
    <mergeCell ref="H28:K28"/>
    <mergeCell ref="H29:K29"/>
    <mergeCell ref="C29:F29"/>
    <mergeCell ref="M29:P29"/>
    <mergeCell ref="C30:F30"/>
    <mergeCell ref="C5:F5"/>
    <mergeCell ref="G5:H5"/>
    <mergeCell ref="C6:F6"/>
    <mergeCell ref="G6:H6"/>
    <mergeCell ref="C7:F7"/>
    <mergeCell ref="G7:H7"/>
    <mergeCell ref="C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7.125" style="0" bestFit="1" customWidth="1"/>
    <col min="2" max="7" width="8.125" style="13" customWidth="1"/>
    <col min="8" max="8" width="7.75390625" style="13" customWidth="1"/>
    <col min="9" max="9" width="9.00390625" style="13" customWidth="1"/>
    <col min="10" max="12" width="8.625" style="13" customWidth="1"/>
    <col min="13" max="14" width="9.00390625" style="13" customWidth="1"/>
  </cols>
  <sheetData>
    <row r="1" spans="1:7" ht="13.5">
      <c r="A1" s="16" t="s">
        <v>51</v>
      </c>
      <c r="B1" s="54" t="s">
        <v>18</v>
      </c>
      <c r="C1" s="62"/>
      <c r="D1" s="62"/>
      <c r="E1" s="55"/>
      <c r="F1" s="54" t="s">
        <v>19</v>
      </c>
      <c r="G1" s="55"/>
    </row>
    <row r="2" spans="1:7" ht="13.5">
      <c r="A2" s="16">
        <v>1</v>
      </c>
      <c r="B2" s="42" t="str">
        <f>'階級'!C3</f>
        <v>幼年（全帯）</v>
      </c>
      <c r="C2" s="43"/>
      <c r="D2" s="43"/>
      <c r="E2" s="44"/>
      <c r="F2" s="42" t="str">
        <f>'階級'!G3</f>
        <v>太極Ⅰ</v>
      </c>
      <c r="G2" s="44"/>
    </row>
    <row r="3" spans="1:7" ht="13.5">
      <c r="A3" s="16">
        <v>2</v>
      </c>
      <c r="B3" s="42" t="str">
        <f>'階級'!C4</f>
        <v>小学１年初級（白・橙帯）</v>
      </c>
      <c r="C3" s="43"/>
      <c r="D3" s="43"/>
      <c r="E3" s="44"/>
      <c r="F3" s="42" t="str">
        <f>'階級'!G4</f>
        <v>太極Ⅰ</v>
      </c>
      <c r="G3" s="44"/>
    </row>
    <row r="4" spans="1:7" ht="13.5">
      <c r="A4" s="16">
        <v>3</v>
      </c>
      <c r="B4" s="42" t="str">
        <f>'階級'!C5</f>
        <v>小学１年上級（青帯以上）</v>
      </c>
      <c r="C4" s="43"/>
      <c r="D4" s="43"/>
      <c r="E4" s="44"/>
      <c r="F4" s="42" t="str">
        <f>'階級'!G5</f>
        <v>平安Ⅰ</v>
      </c>
      <c r="G4" s="44"/>
    </row>
    <row r="5" spans="1:7" ht="13.5">
      <c r="A5" s="16">
        <v>4</v>
      </c>
      <c r="B5" s="42" t="str">
        <f>'階級'!C6</f>
        <v>小学２年初級（白・橙帯）</v>
      </c>
      <c r="C5" s="43"/>
      <c r="D5" s="43"/>
      <c r="E5" s="44"/>
      <c r="F5" s="42" t="str">
        <f>'階級'!G6</f>
        <v>太極Ⅰ</v>
      </c>
      <c r="G5" s="44"/>
    </row>
    <row r="6" spans="1:7" ht="13.5">
      <c r="A6" s="16">
        <v>5</v>
      </c>
      <c r="B6" s="42" t="str">
        <f>'階級'!C7</f>
        <v>小学２年上級（青帯以上）</v>
      </c>
      <c r="C6" s="43"/>
      <c r="D6" s="43"/>
      <c r="E6" s="44"/>
      <c r="F6" s="42" t="str">
        <f>'階級'!G7</f>
        <v>平安Ⅰ</v>
      </c>
      <c r="G6" s="44"/>
    </row>
    <row r="7" spans="1:7" ht="13.5">
      <c r="A7" s="16">
        <v>6</v>
      </c>
      <c r="B7" s="42" t="str">
        <f>'階級'!C8</f>
        <v>小学３年初級（白～青帯）</v>
      </c>
      <c r="C7" s="43"/>
      <c r="D7" s="43"/>
      <c r="E7" s="44"/>
      <c r="F7" s="42" t="str">
        <f>'階級'!G8</f>
        <v>太極Ⅲ</v>
      </c>
      <c r="G7" s="44"/>
    </row>
    <row r="8" spans="1:7" ht="13.5">
      <c r="A8" s="16">
        <v>7</v>
      </c>
      <c r="B8" s="42" t="str">
        <f>'階級'!C9</f>
        <v>小学３年上級（黄帯以上）</v>
      </c>
      <c r="C8" s="43"/>
      <c r="D8" s="43"/>
      <c r="E8" s="44"/>
      <c r="F8" s="42" t="str">
        <f>'階級'!G9</f>
        <v>平安Ⅱ</v>
      </c>
      <c r="G8" s="44"/>
    </row>
    <row r="9" spans="1:7" ht="13.5">
      <c r="A9" s="16">
        <v>8</v>
      </c>
      <c r="B9" s="42" t="str">
        <f>'階級'!C10</f>
        <v>小学４年初級（白～青帯）</v>
      </c>
      <c r="C9" s="43"/>
      <c r="D9" s="43"/>
      <c r="E9" s="44"/>
      <c r="F9" s="42" t="str">
        <f>'階級'!G10</f>
        <v>平安Ⅰ</v>
      </c>
      <c r="G9" s="44"/>
    </row>
    <row r="10" spans="1:7" ht="13.5">
      <c r="A10" s="16">
        <v>9</v>
      </c>
      <c r="B10" s="42" t="str">
        <f>'階級'!C11</f>
        <v>小学４年上級（黄帯以上）</v>
      </c>
      <c r="C10" s="43"/>
      <c r="D10" s="43"/>
      <c r="E10" s="44"/>
      <c r="F10" s="42" t="str">
        <f>'階級'!G11</f>
        <v>平安Ⅱ</v>
      </c>
      <c r="G10" s="44"/>
    </row>
    <row r="11" spans="1:7" ht="13.5">
      <c r="A11" s="16">
        <v>10</v>
      </c>
      <c r="B11" s="42" t="str">
        <f>'階級'!C12</f>
        <v>小学５年初級（白～青帯）</v>
      </c>
      <c r="C11" s="43"/>
      <c r="D11" s="43"/>
      <c r="E11" s="44"/>
      <c r="F11" s="42" t="str">
        <f>'階級'!G12</f>
        <v>平安Ⅰ</v>
      </c>
      <c r="G11" s="44"/>
    </row>
    <row r="12" spans="1:7" ht="13.5">
      <c r="A12" s="16">
        <v>11</v>
      </c>
      <c r="B12" s="42" t="str">
        <f>'階級'!K3</f>
        <v>小学５年上級（黄帯以上）</v>
      </c>
      <c r="C12" s="43"/>
      <c r="D12" s="43"/>
      <c r="E12" s="44"/>
      <c r="F12" s="42" t="str">
        <f>'階級'!O3</f>
        <v>平安Ⅲ</v>
      </c>
      <c r="G12" s="44"/>
    </row>
    <row r="13" spans="1:7" ht="13.5">
      <c r="A13" s="16">
        <v>12</v>
      </c>
      <c r="B13" s="42" t="str">
        <f>'階級'!K4</f>
        <v>小学６年初級（白～青帯）</v>
      </c>
      <c r="C13" s="43"/>
      <c r="D13" s="43"/>
      <c r="E13" s="44"/>
      <c r="F13" s="42" t="str">
        <f>'階級'!O4</f>
        <v>平安Ⅰ</v>
      </c>
      <c r="G13" s="44"/>
    </row>
    <row r="14" spans="1:7" ht="13.5">
      <c r="A14" s="16">
        <v>13</v>
      </c>
      <c r="B14" s="42" t="str">
        <f>'階級'!K5</f>
        <v>小学６年上級（黄帯以上）</v>
      </c>
      <c r="C14" s="43"/>
      <c r="D14" s="43"/>
      <c r="E14" s="44"/>
      <c r="F14" s="42" t="str">
        <f>'階級'!O5</f>
        <v>平安Ⅲ</v>
      </c>
      <c r="G14" s="44"/>
    </row>
    <row r="15" spans="1:7" ht="13.5">
      <c r="A15" s="16">
        <v>14</v>
      </c>
      <c r="B15" s="42" t="str">
        <f>'階級'!K6</f>
        <v>一般初級（白～黄帯）中学生以上</v>
      </c>
      <c r="C15" s="43"/>
      <c r="D15" s="43"/>
      <c r="E15" s="44"/>
      <c r="F15" s="42" t="str">
        <f>'階級'!O6</f>
        <v>平安Ⅰ</v>
      </c>
      <c r="G15" s="44"/>
    </row>
    <row r="16" spans="1:7" ht="13.5">
      <c r="A16" s="16">
        <v>15</v>
      </c>
      <c r="B16" s="42" t="str">
        <f>'階級'!K7</f>
        <v>一般上級（緑帯以上）中学生以上</v>
      </c>
      <c r="C16" s="43"/>
      <c r="D16" s="43"/>
      <c r="E16" s="44"/>
      <c r="F16" s="42" t="str">
        <f>'階級'!O7</f>
        <v>突きの型</v>
      </c>
      <c r="G16" s="44"/>
    </row>
    <row r="17" spans="1:7" ht="13.5">
      <c r="A17" s="16">
        <v>16</v>
      </c>
      <c r="B17" s="42">
        <f>'階級'!K8</f>
        <v>0</v>
      </c>
      <c r="C17" s="43"/>
      <c r="D17" s="43"/>
      <c r="E17" s="44"/>
      <c r="F17" s="42">
        <f>'階級'!O8</f>
        <v>0</v>
      </c>
      <c r="G17" s="44"/>
    </row>
    <row r="18" spans="1:7" ht="13.5">
      <c r="A18" s="16">
        <v>17</v>
      </c>
      <c r="B18" s="42">
        <f>'階級'!K9</f>
        <v>0</v>
      </c>
      <c r="C18" s="43"/>
      <c r="D18" s="43"/>
      <c r="E18" s="44"/>
      <c r="F18" s="42">
        <f>'階級'!O9</f>
        <v>0</v>
      </c>
      <c r="G18" s="44"/>
    </row>
    <row r="19" spans="1:7" ht="13.5">
      <c r="A19" s="16">
        <v>18</v>
      </c>
      <c r="B19" s="42">
        <f>'階級'!K10</f>
        <v>0</v>
      </c>
      <c r="C19" s="43"/>
      <c r="D19" s="43"/>
      <c r="E19" s="44"/>
      <c r="F19" s="42">
        <f>'階級'!O10</f>
        <v>0</v>
      </c>
      <c r="G19" s="44"/>
    </row>
    <row r="20" spans="1:7" ht="13.5">
      <c r="A20" s="16">
        <v>19</v>
      </c>
      <c r="B20" s="42">
        <f>'階級'!K11</f>
        <v>0</v>
      </c>
      <c r="C20" s="43"/>
      <c r="D20" s="43"/>
      <c r="E20" s="44"/>
      <c r="F20" s="42">
        <f>'階級'!O11</f>
        <v>0</v>
      </c>
      <c r="G20" s="44"/>
    </row>
    <row r="21" spans="1:7" ht="13.5">
      <c r="A21" s="16">
        <v>20</v>
      </c>
      <c r="B21" s="42">
        <f>'階級'!K12</f>
        <v>0</v>
      </c>
      <c r="C21" s="43"/>
      <c r="D21" s="43"/>
      <c r="E21" s="44"/>
      <c r="F21" s="42">
        <f>'階級'!O12</f>
        <v>0</v>
      </c>
      <c r="G21" s="44"/>
    </row>
  </sheetData>
  <sheetProtection/>
  <mergeCells count="42">
    <mergeCell ref="B1:E1"/>
    <mergeCell ref="F1:G1"/>
    <mergeCell ref="B2:E2"/>
    <mergeCell ref="F2:G2"/>
    <mergeCell ref="B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20:E20"/>
    <mergeCell ref="F20:G20"/>
    <mergeCell ref="B21:E21"/>
    <mergeCell ref="F21:G21"/>
    <mergeCell ref="B10:E10"/>
    <mergeCell ref="F10:G10"/>
    <mergeCell ref="B17:E17"/>
    <mergeCell ref="F17:G17"/>
    <mergeCell ref="B18:E18"/>
    <mergeCell ref="F18:G18"/>
    <mergeCell ref="B19:E19"/>
    <mergeCell ref="F19:G19"/>
    <mergeCell ref="B14:E14"/>
    <mergeCell ref="F14:G14"/>
    <mergeCell ref="B15:E15"/>
    <mergeCell ref="F15:G15"/>
    <mergeCell ref="B16:E16"/>
    <mergeCell ref="F16:G16"/>
    <mergeCell ref="B11:E11"/>
    <mergeCell ref="F11:G11"/>
    <mergeCell ref="B12:E12"/>
    <mergeCell ref="F12:G12"/>
    <mergeCell ref="B13:E13"/>
    <mergeCell ref="F13:G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7.125" style="0" bestFit="1" customWidth="1"/>
    <col min="2" max="7" width="8.125" style="13" customWidth="1"/>
    <col min="8" max="8" width="7.75390625" style="13" customWidth="1"/>
    <col min="9" max="9" width="9.00390625" style="13" customWidth="1"/>
    <col min="10" max="12" width="8.625" style="13" customWidth="1"/>
    <col min="13" max="14" width="9.00390625" style="13" customWidth="1"/>
  </cols>
  <sheetData>
    <row r="1" spans="1:7" ht="13.5">
      <c r="A1" s="16" t="s">
        <v>51</v>
      </c>
      <c r="B1" s="54" t="s">
        <v>18</v>
      </c>
      <c r="C1" s="62"/>
      <c r="D1" s="62"/>
      <c r="E1" s="55"/>
      <c r="F1" s="54" t="s">
        <v>54</v>
      </c>
      <c r="G1" s="55"/>
    </row>
    <row r="2" spans="1:7" ht="13.5">
      <c r="A2" s="16">
        <f>'階級'!B17</f>
        <v>16</v>
      </c>
      <c r="B2" s="42" t="str">
        <f>'階級'!C17</f>
        <v>幼年男女</v>
      </c>
      <c r="C2" s="43"/>
      <c r="D2" s="43"/>
      <c r="E2" s="44"/>
      <c r="F2" s="42"/>
      <c r="G2" s="44"/>
    </row>
    <row r="3" spans="1:7" ht="13.5">
      <c r="A3" s="16">
        <f>'階級'!B18</f>
        <v>17</v>
      </c>
      <c r="B3" s="42" t="str">
        <f>'階級'!C18</f>
        <v>小学１年男子軽量級　２３㎏未満</v>
      </c>
      <c r="C3" s="43"/>
      <c r="D3" s="43"/>
      <c r="E3" s="44"/>
      <c r="F3" s="42"/>
      <c r="G3" s="44"/>
    </row>
    <row r="4" spans="1:7" ht="13.5">
      <c r="A4" s="16">
        <f>'階級'!B19</f>
        <v>18</v>
      </c>
      <c r="B4" s="42" t="str">
        <f>'階級'!C19</f>
        <v>小学１年男子重量級　２３㎏以上</v>
      </c>
      <c r="C4" s="43"/>
      <c r="D4" s="43"/>
      <c r="E4" s="44"/>
      <c r="F4" s="42"/>
      <c r="G4" s="44"/>
    </row>
    <row r="5" spans="1:7" ht="13.5">
      <c r="A5" s="16">
        <f>'階級'!B20</f>
        <v>19</v>
      </c>
      <c r="B5" s="42" t="str">
        <f>'階級'!C20</f>
        <v>小学２年男子軽量級　２５㎏未満</v>
      </c>
      <c r="C5" s="43"/>
      <c r="D5" s="43"/>
      <c r="E5" s="44"/>
      <c r="F5" s="42"/>
      <c r="G5" s="44"/>
    </row>
    <row r="6" spans="1:7" ht="13.5">
      <c r="A6" s="16">
        <f>'階級'!B21</f>
        <v>20</v>
      </c>
      <c r="B6" s="42" t="str">
        <f>'階級'!C21</f>
        <v>小学２年男子重量級　２５㎏以上</v>
      </c>
      <c r="C6" s="43"/>
      <c r="D6" s="43"/>
      <c r="E6" s="44"/>
      <c r="F6" s="42"/>
      <c r="G6" s="44"/>
    </row>
    <row r="7" spans="1:7" ht="13.5">
      <c r="A7" s="16">
        <f>'階級'!B22</f>
        <v>21</v>
      </c>
      <c r="B7" s="42" t="str">
        <f>'階級'!C22</f>
        <v>小学３年男子軽量級　２８㎏未満</v>
      </c>
      <c r="C7" s="43"/>
      <c r="D7" s="43"/>
      <c r="E7" s="44"/>
      <c r="F7" s="42"/>
      <c r="G7" s="44"/>
    </row>
    <row r="8" spans="1:7" ht="13.5">
      <c r="A8" s="16">
        <f>'階級'!B23</f>
        <v>22</v>
      </c>
      <c r="B8" s="42" t="str">
        <f>'階級'!C23</f>
        <v>小学３年男子重量級　２８㎏以上</v>
      </c>
      <c r="C8" s="43"/>
      <c r="D8" s="43"/>
      <c r="E8" s="44"/>
      <c r="F8" s="42"/>
      <c r="G8" s="44"/>
    </row>
    <row r="9" spans="1:7" ht="13.5">
      <c r="A9" s="16">
        <f>'階級'!B24</f>
        <v>23</v>
      </c>
      <c r="B9" s="42" t="str">
        <f>'階級'!C24</f>
        <v>小学４年男子軽量級　３２㎏未満</v>
      </c>
      <c r="C9" s="43"/>
      <c r="D9" s="43"/>
      <c r="E9" s="44"/>
      <c r="F9" s="42"/>
      <c r="G9" s="44"/>
    </row>
    <row r="10" spans="1:7" ht="13.5">
      <c r="A10" s="16">
        <f>'階級'!B25</f>
        <v>24</v>
      </c>
      <c r="B10" s="42" t="str">
        <f>'階級'!C25</f>
        <v>小学４年男子重量級　３２㎏以上</v>
      </c>
      <c r="C10" s="43"/>
      <c r="D10" s="43"/>
      <c r="E10" s="44"/>
      <c r="F10" s="42"/>
      <c r="G10" s="44"/>
    </row>
    <row r="11" spans="1:7" ht="13.5">
      <c r="A11" s="16">
        <f>'階級'!B26</f>
        <v>25</v>
      </c>
      <c r="B11" s="42" t="str">
        <f>'階級'!C26</f>
        <v>小学５年男子初級（青帯以下）</v>
      </c>
      <c r="C11" s="43"/>
      <c r="D11" s="43"/>
      <c r="E11" s="44"/>
      <c r="F11" s="42"/>
      <c r="G11" s="44"/>
    </row>
    <row r="12" spans="1:7" ht="13.5">
      <c r="A12" s="16">
        <f>'階級'!B27</f>
        <v>26</v>
      </c>
      <c r="B12" s="42" t="str">
        <f>'階級'!C27</f>
        <v>小学５年男子上級軽量級（黄帯以上、35㎏未満）</v>
      </c>
      <c r="C12" s="43"/>
      <c r="D12" s="43"/>
      <c r="E12" s="44"/>
      <c r="F12" s="42"/>
      <c r="G12" s="44"/>
    </row>
    <row r="13" spans="1:7" ht="13.5">
      <c r="A13" s="16">
        <f>'階級'!B28</f>
        <v>27</v>
      </c>
      <c r="B13" s="42" t="str">
        <f>'階級'!C28</f>
        <v>小学５年男子上級重量級（黄帯以上35㎏以上）</v>
      </c>
      <c r="C13" s="43"/>
      <c r="D13" s="43"/>
      <c r="E13" s="44"/>
      <c r="F13" s="42"/>
      <c r="G13" s="44"/>
    </row>
    <row r="14" spans="1:7" ht="13.5">
      <c r="A14" s="16">
        <f>'階級'!B29</f>
        <v>28</v>
      </c>
      <c r="B14" s="42" t="str">
        <f>'階級'!C29</f>
        <v>小学６年男子初級（黄帯以下）</v>
      </c>
      <c r="C14" s="43"/>
      <c r="D14" s="43"/>
      <c r="E14" s="44"/>
      <c r="F14" s="42"/>
      <c r="G14" s="44"/>
    </row>
    <row r="15" spans="1:7" ht="13.5">
      <c r="A15" s="16">
        <f>'階級'!B30</f>
        <v>29</v>
      </c>
      <c r="B15" s="42" t="str">
        <f>'階級'!C30</f>
        <v>小学６年男子上級軽量級（緑帯以上、40㎏未満）</v>
      </c>
      <c r="C15" s="43"/>
      <c r="D15" s="43"/>
      <c r="E15" s="44"/>
      <c r="F15" s="42"/>
      <c r="G15" s="44"/>
    </row>
    <row r="16" spans="1:7" ht="13.5">
      <c r="A16" s="16">
        <f>'階級'!B31</f>
        <v>30</v>
      </c>
      <c r="B16" s="42" t="str">
        <f>'階級'!C31</f>
        <v>小学６年男子上級重量級（緑帯以上、40㎏以上）</v>
      </c>
      <c r="C16" s="43"/>
      <c r="D16" s="43"/>
      <c r="E16" s="44"/>
      <c r="F16" s="42"/>
      <c r="G16" s="44"/>
    </row>
    <row r="17" spans="1:7" ht="13.5">
      <c r="A17" s="16">
        <f>'階級'!G17</f>
        <v>31</v>
      </c>
      <c r="B17" s="42" t="str">
        <f>'階級'!H17</f>
        <v>小学１年女子</v>
      </c>
      <c r="C17" s="43"/>
      <c r="D17" s="43"/>
      <c r="E17" s="44"/>
      <c r="F17" s="42"/>
      <c r="G17" s="44"/>
    </row>
    <row r="18" spans="1:7" ht="13.5">
      <c r="A18" s="16">
        <f>'階級'!G18</f>
        <v>32</v>
      </c>
      <c r="B18" s="42" t="str">
        <f>'階級'!H18</f>
        <v>小学２年女子</v>
      </c>
      <c r="C18" s="43"/>
      <c r="D18" s="43"/>
      <c r="E18" s="44"/>
      <c r="F18" s="42"/>
      <c r="G18" s="44"/>
    </row>
    <row r="19" spans="1:7" ht="13.5">
      <c r="A19" s="16">
        <f>'階級'!G19</f>
        <v>33</v>
      </c>
      <c r="B19" s="42" t="str">
        <f>'階級'!H19</f>
        <v>小学３年女子</v>
      </c>
      <c r="C19" s="43"/>
      <c r="D19" s="43"/>
      <c r="E19" s="44"/>
      <c r="F19" s="42"/>
      <c r="G19" s="44"/>
    </row>
    <row r="20" spans="1:7" ht="13.5">
      <c r="A20" s="16">
        <f>'階級'!G20</f>
        <v>34</v>
      </c>
      <c r="B20" s="42" t="str">
        <f>'階級'!H20</f>
        <v>小学４年女子</v>
      </c>
      <c r="C20" s="43"/>
      <c r="D20" s="43"/>
      <c r="E20" s="44"/>
      <c r="F20" s="42"/>
      <c r="G20" s="44"/>
    </row>
    <row r="21" spans="1:7" ht="13.5">
      <c r="A21" s="16">
        <f>'階級'!G21</f>
        <v>35</v>
      </c>
      <c r="B21" s="42" t="str">
        <f>'階級'!H21</f>
        <v>小学５年女子</v>
      </c>
      <c r="C21" s="43"/>
      <c r="D21" s="43"/>
      <c r="E21" s="44"/>
      <c r="F21" s="42"/>
      <c r="G21" s="44"/>
    </row>
    <row r="22" spans="1:7" ht="13.5">
      <c r="A22" s="16">
        <f>'階級'!G22</f>
        <v>36</v>
      </c>
      <c r="B22" s="42" t="str">
        <f>'階級'!H22</f>
        <v>小学６年女子</v>
      </c>
      <c r="C22" s="43"/>
      <c r="D22" s="43"/>
      <c r="E22" s="44"/>
      <c r="F22" s="42"/>
      <c r="G22" s="44"/>
    </row>
    <row r="23" spans="1:7" ht="13.5">
      <c r="A23" s="16">
        <f>'階級'!G23</f>
        <v>37</v>
      </c>
      <c r="B23" s="42" t="str">
        <f>'階級'!H23</f>
        <v>中学生男子初級（黄帯以下）</v>
      </c>
      <c r="C23" s="43"/>
      <c r="D23" s="43"/>
      <c r="E23" s="44"/>
      <c r="F23" s="42"/>
      <c r="G23" s="44"/>
    </row>
    <row r="24" spans="1:7" ht="13.5">
      <c r="A24" s="16">
        <f>'階級'!G24</f>
        <v>38</v>
      </c>
      <c r="B24" s="42" t="str">
        <f>'階級'!H24</f>
        <v>中学１年男子上級軽量級（緑帯以上、45㎏未満）</v>
      </c>
      <c r="C24" s="43"/>
      <c r="D24" s="43"/>
      <c r="E24" s="44"/>
      <c r="F24" s="42"/>
      <c r="G24" s="44"/>
    </row>
    <row r="25" spans="1:7" ht="13.5">
      <c r="A25" s="16">
        <f>'階級'!G25</f>
        <v>39</v>
      </c>
      <c r="B25" s="42" t="str">
        <f>'階級'!H25</f>
        <v>中学１年男子上級重量級（緑帯以上、45㎏以上）</v>
      </c>
      <c r="C25" s="43"/>
      <c r="D25" s="43"/>
      <c r="E25" s="44"/>
      <c r="F25" s="42"/>
      <c r="G25" s="44"/>
    </row>
    <row r="26" spans="1:7" ht="13.5">
      <c r="A26" s="16">
        <f>'階級'!G26</f>
        <v>40</v>
      </c>
      <c r="B26" s="42" t="str">
        <f>'階級'!H26</f>
        <v>中学２・３年男子上級軽量級（緑帯以上、55㎏未満）</v>
      </c>
      <c r="C26" s="43"/>
      <c r="D26" s="43"/>
      <c r="E26" s="44"/>
      <c r="F26" s="42"/>
      <c r="G26" s="44"/>
    </row>
    <row r="27" spans="1:7" ht="13.5">
      <c r="A27" s="16">
        <f>'階級'!G27</f>
        <v>41</v>
      </c>
      <c r="B27" s="42" t="str">
        <f>'階級'!H27</f>
        <v>中学２・３年男子上級重量級（緑帯以上、55㎏以上）</v>
      </c>
      <c r="C27" s="43"/>
      <c r="D27" s="43"/>
      <c r="E27" s="44"/>
      <c r="F27" s="42"/>
      <c r="G27" s="44"/>
    </row>
    <row r="28" spans="1:7" ht="13.5">
      <c r="A28" s="16">
        <f>'階級'!G28</f>
        <v>42</v>
      </c>
      <c r="B28" s="42" t="str">
        <f>'階級'!H28</f>
        <v>中学生女子軽量級　４８㎏未満</v>
      </c>
      <c r="C28" s="43"/>
      <c r="D28" s="43"/>
      <c r="E28" s="44"/>
      <c r="F28" s="42"/>
      <c r="G28" s="44"/>
    </row>
    <row r="29" spans="1:7" ht="13.5">
      <c r="A29" s="16">
        <f>'階級'!G29</f>
        <v>43</v>
      </c>
      <c r="B29" s="42" t="str">
        <f>'階級'!H29</f>
        <v>中学生女子重量級　４８㎏以上</v>
      </c>
      <c r="C29" s="43"/>
      <c r="D29" s="43"/>
      <c r="E29" s="44"/>
      <c r="F29" s="42"/>
      <c r="G29" s="44"/>
    </row>
    <row r="30" spans="1:7" ht="13.5">
      <c r="A30" s="16">
        <f>'階級'!G30</f>
        <v>44</v>
      </c>
      <c r="B30" s="42" t="str">
        <f>'階級'!H30</f>
        <v>高校生男子初級（黄帯以下）</v>
      </c>
      <c r="C30" s="43"/>
      <c r="D30" s="43"/>
      <c r="E30" s="44"/>
      <c r="F30" s="42"/>
      <c r="G30" s="44"/>
    </row>
    <row r="31" spans="1:7" ht="13.5">
      <c r="A31" s="16">
        <f>'階級'!G31</f>
        <v>45</v>
      </c>
      <c r="B31" s="42" t="str">
        <f>'階級'!H31</f>
        <v>高校生男子上級軽量級（緑帯以上、65㎏未満）</v>
      </c>
      <c r="C31" s="43"/>
      <c r="D31" s="43"/>
      <c r="E31" s="44"/>
      <c r="F31" s="42"/>
      <c r="G31" s="44"/>
    </row>
    <row r="32" spans="1:7" ht="13.5">
      <c r="A32" s="16">
        <f>'階級'!L17</f>
        <v>46</v>
      </c>
      <c r="B32" s="42" t="str">
        <f>'階級'!M17</f>
        <v>高校生男子上級重量級（緑帯以上、65㎏以上）</v>
      </c>
      <c r="C32" s="43"/>
      <c r="D32" s="43"/>
      <c r="E32" s="44"/>
      <c r="F32" s="42"/>
      <c r="G32" s="44"/>
    </row>
    <row r="33" spans="1:7" ht="13.5">
      <c r="A33" s="16">
        <f>'階級'!L18</f>
        <v>47</v>
      </c>
      <c r="B33" s="42" t="str">
        <f>'階級'!M18</f>
        <v>高校生女子軽量級　５０㎏未満</v>
      </c>
      <c r="C33" s="43"/>
      <c r="D33" s="43"/>
      <c r="E33" s="44"/>
      <c r="F33" s="42"/>
      <c r="G33" s="44"/>
    </row>
    <row r="34" spans="1:7" ht="13.5">
      <c r="A34" s="16">
        <f>'階級'!L19</f>
        <v>48</v>
      </c>
      <c r="B34" s="42" t="str">
        <f>'階級'!M19</f>
        <v>高校生女子重量級　５０㎏以上</v>
      </c>
      <c r="C34" s="43"/>
      <c r="D34" s="43"/>
      <c r="E34" s="44"/>
      <c r="F34" s="42"/>
      <c r="G34" s="44"/>
    </row>
    <row r="35" spans="1:7" ht="13.5">
      <c r="A35" s="16">
        <f>'階級'!L20</f>
        <v>49</v>
      </c>
      <c r="B35" s="42" t="str">
        <f>'階級'!M20</f>
        <v>一般男子初級軽量級（緑帯以下、70㎏未満）</v>
      </c>
      <c r="C35" s="43"/>
      <c r="D35" s="43"/>
      <c r="E35" s="44"/>
      <c r="F35" s="42"/>
      <c r="G35" s="44"/>
    </row>
    <row r="36" spans="1:7" ht="13.5">
      <c r="A36" s="16">
        <f>'階級'!L21</f>
        <v>50</v>
      </c>
      <c r="B36" s="42" t="str">
        <f>'階級'!M21</f>
        <v>一般男子初級重量級（緑帯以下、70㎏以上）</v>
      </c>
      <c r="C36" s="43"/>
      <c r="D36" s="43"/>
      <c r="E36" s="44"/>
      <c r="F36" s="42"/>
      <c r="G36" s="44"/>
    </row>
    <row r="37" spans="1:7" ht="13.5">
      <c r="A37" s="16">
        <f>'階級'!L22</f>
        <v>51</v>
      </c>
      <c r="B37" s="42" t="str">
        <f>'階級'!M22</f>
        <v>一般女子初級（緑帯以下）</v>
      </c>
      <c r="C37" s="43"/>
      <c r="D37" s="43"/>
      <c r="E37" s="44"/>
      <c r="F37" s="42"/>
      <c r="G37" s="44"/>
    </row>
    <row r="38" spans="1:7" ht="13.5">
      <c r="A38" s="16">
        <f>'階級'!L23</f>
        <v>52</v>
      </c>
      <c r="B38" s="42" t="str">
        <f>'階級'!M23</f>
        <v>シニア男子軽量級（35歳以上、70㎏未満）</v>
      </c>
      <c r="C38" s="43"/>
      <c r="D38" s="43"/>
      <c r="E38" s="44"/>
      <c r="F38" s="42"/>
      <c r="G38" s="44"/>
    </row>
    <row r="39" spans="1:7" ht="13.5">
      <c r="A39" s="16">
        <f>'階級'!L24</f>
        <v>53</v>
      </c>
      <c r="B39" s="42" t="str">
        <f>'階級'!M24</f>
        <v>シニア男子重量級（35歳以上、70㎏以上）</v>
      </c>
      <c r="C39" s="43"/>
      <c r="D39" s="43"/>
      <c r="E39" s="44"/>
      <c r="F39" s="42"/>
      <c r="G39" s="44"/>
    </row>
    <row r="40" spans="1:7" ht="13.5">
      <c r="A40" s="16" t="str">
        <f>'階級'!L25</f>
        <v>　</v>
      </c>
      <c r="B40" s="42">
        <f>'階級'!M25</f>
        <v>0</v>
      </c>
      <c r="C40" s="43"/>
      <c r="D40" s="43"/>
      <c r="E40" s="44"/>
      <c r="F40" s="42"/>
      <c r="G40" s="44"/>
    </row>
    <row r="41" spans="1:7" ht="13.5">
      <c r="A41" s="16">
        <f>'階級'!L26</f>
      </c>
      <c r="B41" s="42">
        <f>'階級'!M26</f>
        <v>0</v>
      </c>
      <c r="C41" s="43"/>
      <c r="D41" s="43"/>
      <c r="E41" s="44"/>
      <c r="F41" s="42"/>
      <c r="G41" s="44"/>
    </row>
    <row r="42" spans="1:7" ht="13.5">
      <c r="A42" s="16">
        <f>'階級'!L27</f>
      </c>
      <c r="B42" s="42">
        <f>'階級'!M27</f>
        <v>0</v>
      </c>
      <c r="C42" s="43"/>
      <c r="D42" s="43"/>
      <c r="E42" s="44"/>
      <c r="F42" s="42"/>
      <c r="G42" s="44"/>
    </row>
    <row r="43" spans="1:7" ht="13.5">
      <c r="A43" s="16">
        <f>'階級'!L28</f>
      </c>
      <c r="B43" s="42">
        <f>'階級'!M28</f>
        <v>0</v>
      </c>
      <c r="C43" s="43"/>
      <c r="D43" s="43"/>
      <c r="E43" s="44"/>
      <c r="F43" s="42"/>
      <c r="G43" s="44"/>
    </row>
    <row r="44" spans="1:7" ht="13.5">
      <c r="A44" s="16">
        <f>'階級'!L29</f>
      </c>
      <c r="B44" s="42">
        <f>'階級'!M29</f>
        <v>0</v>
      </c>
      <c r="C44" s="43"/>
      <c r="D44" s="43"/>
      <c r="E44" s="44"/>
      <c r="F44" s="42"/>
      <c r="G44" s="44"/>
    </row>
    <row r="45" spans="1:7" ht="13.5">
      <c r="A45" s="16">
        <f>'階級'!L30</f>
      </c>
      <c r="B45" s="42">
        <f>'階級'!M30</f>
        <v>0</v>
      </c>
      <c r="C45" s="43"/>
      <c r="D45" s="43"/>
      <c r="E45" s="44"/>
      <c r="F45" s="42"/>
      <c r="G45" s="44"/>
    </row>
    <row r="46" spans="1:7" ht="13.5">
      <c r="A46" s="16">
        <f>'階級'!L31</f>
      </c>
      <c r="B46" s="42">
        <f>'階級'!M31</f>
        <v>0</v>
      </c>
      <c r="C46" s="43"/>
      <c r="D46" s="43"/>
      <c r="E46" s="44"/>
      <c r="F46" s="42"/>
      <c r="G46" s="44"/>
    </row>
  </sheetData>
  <sheetProtection/>
  <mergeCells count="92">
    <mergeCell ref="F41:G41"/>
    <mergeCell ref="F42:G42"/>
    <mergeCell ref="F43:G43"/>
    <mergeCell ref="F44:G44"/>
    <mergeCell ref="F45:G45"/>
    <mergeCell ref="F46:G46"/>
    <mergeCell ref="F36:G36"/>
    <mergeCell ref="F37:G37"/>
    <mergeCell ref="F38:G38"/>
    <mergeCell ref="F39:G39"/>
    <mergeCell ref="F40:G40"/>
    <mergeCell ref="F29:G29"/>
    <mergeCell ref="B42:E42"/>
    <mergeCell ref="B43:E43"/>
    <mergeCell ref="B44:E44"/>
    <mergeCell ref="B45:E45"/>
    <mergeCell ref="B46:E46"/>
    <mergeCell ref="B36:E36"/>
    <mergeCell ref="B37:E37"/>
    <mergeCell ref="B38:E38"/>
    <mergeCell ref="B39:E39"/>
    <mergeCell ref="B40:E40"/>
    <mergeCell ref="B41:E41"/>
    <mergeCell ref="B1:E1"/>
    <mergeCell ref="F1:G1"/>
    <mergeCell ref="B2:E2"/>
    <mergeCell ref="F2:G2"/>
    <mergeCell ref="B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1:E11"/>
    <mergeCell ref="F11:G11"/>
    <mergeCell ref="B12:E12"/>
    <mergeCell ref="F12:G12"/>
    <mergeCell ref="B10:E10"/>
    <mergeCell ref="F10:G10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F28:G28"/>
    <mergeCell ref="B23:E23"/>
    <mergeCell ref="F23:G23"/>
    <mergeCell ref="B24:E24"/>
    <mergeCell ref="F24:G24"/>
    <mergeCell ref="B25:E25"/>
    <mergeCell ref="F25:G25"/>
    <mergeCell ref="B30:E30"/>
    <mergeCell ref="F30:G30"/>
    <mergeCell ref="B31:E31"/>
    <mergeCell ref="F31:G31"/>
    <mergeCell ref="B26:E26"/>
    <mergeCell ref="F26:G26"/>
    <mergeCell ref="B27:E27"/>
    <mergeCell ref="F27:G27"/>
    <mergeCell ref="B28:E28"/>
    <mergeCell ref="B29:E29"/>
    <mergeCell ref="B35:E35"/>
    <mergeCell ref="F35:G35"/>
    <mergeCell ref="B32:E32"/>
    <mergeCell ref="F32:G32"/>
    <mergeCell ref="B33:E33"/>
    <mergeCell ref="F33:G33"/>
    <mergeCell ref="B34:E34"/>
    <mergeCell ref="F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奥村みゆき</dc:creator>
  <cp:keywords/>
  <dc:description/>
  <cp:lastModifiedBy>okumura</cp:lastModifiedBy>
  <cp:lastPrinted>2023-09-23T13:35:05Z</cp:lastPrinted>
  <dcterms:created xsi:type="dcterms:W3CDTF">2005-02-06T09:18:48Z</dcterms:created>
  <dcterms:modified xsi:type="dcterms:W3CDTF">2024-02-16T12:07:47Z</dcterms:modified>
  <cp:category/>
  <cp:version/>
  <cp:contentType/>
  <cp:contentStatus/>
</cp:coreProperties>
</file>